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 tabRatio="263" activeTab="1"/>
  </bookViews>
  <sheets>
    <sheet name="Príjmy 2018" sheetId="1" r:id="rId1"/>
    <sheet name="Výdavky 2018" sheetId="2" r:id="rId2"/>
    <sheet name="Hárok2" sheetId="4" r:id="rId3"/>
    <sheet name="Hárok1" sheetId="3" r:id="rId4"/>
  </sheets>
  <definedNames>
    <definedName name="Excel_BuiltIn_Print_Area_1">'Príjmy 2018'!$A$1:$J$171</definedName>
    <definedName name="_xlnm.Print_Area" localSheetId="0">'Príjmy 2018'!$A$1:$I$171</definedName>
  </definedNames>
  <calcPr calcId="124519"/>
</workbook>
</file>

<file path=xl/calcChain.xml><?xml version="1.0" encoding="utf-8"?>
<calcChain xmlns="http://schemas.openxmlformats.org/spreadsheetml/2006/main">
  <c r="I54" i="1"/>
  <c r="H54"/>
  <c r="F54"/>
  <c r="E54"/>
  <c r="D54"/>
  <c r="D44"/>
  <c r="C54"/>
  <c r="F49"/>
  <c r="I49"/>
  <c r="H49"/>
  <c r="G49"/>
  <c r="E49"/>
  <c r="D49"/>
  <c r="I48"/>
  <c r="H48"/>
  <c r="G48"/>
  <c r="F48"/>
  <c r="E48"/>
  <c r="D48"/>
  <c r="C48"/>
  <c r="I46"/>
  <c r="H46"/>
  <c r="G46"/>
  <c r="F46"/>
  <c r="E46"/>
  <c r="D46"/>
  <c r="C46"/>
  <c r="D229" i="2"/>
  <c r="E229"/>
  <c r="F229"/>
  <c r="G229"/>
  <c r="H229"/>
  <c r="I229"/>
  <c r="C229"/>
  <c r="C232"/>
  <c r="D235"/>
  <c r="E235"/>
  <c r="F235"/>
  <c r="G235"/>
  <c r="H235"/>
  <c r="I235"/>
  <c r="C235"/>
  <c r="D232"/>
  <c r="E232"/>
  <c r="F232"/>
  <c r="G232"/>
  <c r="H232"/>
  <c r="I232"/>
  <c r="H204"/>
  <c r="G204"/>
  <c r="G157"/>
  <c r="F204"/>
  <c r="I71"/>
  <c r="H71"/>
  <c r="G71"/>
  <c r="F71"/>
  <c r="E204"/>
  <c r="E71"/>
  <c r="D71"/>
  <c r="C71"/>
  <c r="D227"/>
  <c r="E227"/>
  <c r="F227"/>
  <c r="F236" s="1"/>
  <c r="G227"/>
  <c r="H227"/>
  <c r="C227"/>
  <c r="D52"/>
  <c r="E52"/>
  <c r="F52"/>
  <c r="G52"/>
  <c r="H52"/>
  <c r="I52"/>
  <c r="E96"/>
  <c r="F96"/>
  <c r="G96"/>
  <c r="H96"/>
  <c r="I96"/>
  <c r="E137"/>
  <c r="F137"/>
  <c r="G137"/>
  <c r="H137"/>
  <c r="I137"/>
  <c r="E141"/>
  <c r="F141"/>
  <c r="G141"/>
  <c r="H141"/>
  <c r="I141"/>
  <c r="C141"/>
  <c r="E153"/>
  <c r="F153"/>
  <c r="G153"/>
  <c r="H153"/>
  <c r="I153"/>
  <c r="E157"/>
  <c r="F157"/>
  <c r="H157"/>
  <c r="I157"/>
  <c r="D157"/>
  <c r="C157"/>
  <c r="D141"/>
  <c r="D137"/>
  <c r="D204"/>
  <c r="D183"/>
  <c r="D153"/>
  <c r="C137"/>
  <c r="D96"/>
  <c r="C204"/>
  <c r="C96"/>
  <c r="I204"/>
  <c r="I183"/>
  <c r="H166"/>
  <c r="I166"/>
  <c r="F44" i="1"/>
  <c r="G49" i="2"/>
  <c r="H183"/>
  <c r="H161"/>
  <c r="I49"/>
  <c r="H49"/>
  <c r="H188"/>
  <c r="I161"/>
  <c r="G161"/>
  <c r="G188"/>
  <c r="G183"/>
  <c r="F49"/>
  <c r="E49"/>
  <c r="F188"/>
  <c r="F183"/>
  <c r="F161"/>
  <c r="D49"/>
  <c r="D188"/>
  <c r="D166"/>
  <c r="D163"/>
  <c r="D161"/>
  <c r="I44" i="1"/>
  <c r="H44"/>
  <c r="G44"/>
  <c r="G54" s="1"/>
  <c r="E44"/>
  <c r="F166" i="2"/>
  <c r="C52"/>
  <c r="C188"/>
  <c r="C183"/>
  <c r="C163"/>
  <c r="C161"/>
  <c r="C153"/>
  <c r="C49"/>
  <c r="E188"/>
  <c r="E183"/>
  <c r="E166"/>
  <c r="E163"/>
  <c r="E161"/>
  <c r="C53" i="1"/>
  <c r="C44"/>
  <c r="G166" i="2"/>
  <c r="I188"/>
  <c r="I163"/>
  <c r="H163"/>
  <c r="G163"/>
  <c r="F163"/>
  <c r="F53" i="1"/>
  <c r="G53"/>
  <c r="H53"/>
  <c r="I53"/>
  <c r="C236" i="2" l="1"/>
  <c r="H236"/>
  <c r="D236"/>
  <c r="C49" i="1"/>
  <c r="I236" i="2"/>
  <c r="G236"/>
  <c r="E236"/>
  <c r="C5"/>
  <c r="C205" s="1"/>
  <c r="C241" s="1"/>
  <c r="H5"/>
  <c r="H205" s="1"/>
  <c r="D5"/>
  <c r="F5"/>
  <c r="F205" s="1"/>
  <c r="F241" s="1"/>
  <c r="I5"/>
  <c r="I205" s="1"/>
  <c r="I241" s="1"/>
  <c r="G5"/>
  <c r="G205" s="1"/>
  <c r="E5"/>
  <c r="E205" s="1"/>
  <c r="H241" l="1"/>
  <c r="E241"/>
  <c r="G241"/>
  <c r="D205"/>
  <c r="D241" s="1"/>
</calcChain>
</file>

<file path=xl/sharedStrings.xml><?xml version="1.0" encoding="utf-8"?>
<sst xmlns="http://schemas.openxmlformats.org/spreadsheetml/2006/main" count="501" uniqueCount="343">
  <si>
    <t xml:space="preserve">R o z p o č t o v é     p r í j m y     </t>
  </si>
  <si>
    <t>Rozpočtová klasifikácia</t>
  </si>
  <si>
    <t>Názov</t>
  </si>
  <si>
    <t>1 41 111 003</t>
  </si>
  <si>
    <t>1 41 121 001</t>
  </si>
  <si>
    <t>Daň z pozemkov</t>
  </si>
  <si>
    <t>1 41 121 002</t>
  </si>
  <si>
    <t>Daň zo stavieb</t>
  </si>
  <si>
    <t>1 41 121 003</t>
  </si>
  <si>
    <t>Daň z bytov a nebytových priestorov v byte</t>
  </si>
  <si>
    <t>1 41 133 001</t>
  </si>
  <si>
    <t>Daň za psa</t>
  </si>
  <si>
    <t>1 41 133 003</t>
  </si>
  <si>
    <t>Daň za nevýherné hracie prístroje</t>
  </si>
  <si>
    <t>1 41 133 012</t>
  </si>
  <si>
    <t>Daň za užívanie verejného priestranstva</t>
  </si>
  <si>
    <t>1 41 133 013</t>
  </si>
  <si>
    <t>Daň za komunálne odpady a drobné stavebné odpady</t>
  </si>
  <si>
    <t>1 41 212 002</t>
  </si>
  <si>
    <t>Príjmy z prenajatých pozemkov</t>
  </si>
  <si>
    <t>1 41 212 003</t>
  </si>
  <si>
    <t>Príjmy z prenajatých budov, priestorov a objektov</t>
  </si>
  <si>
    <t>1 41 221 004</t>
  </si>
  <si>
    <t>Ostatné poplatky</t>
  </si>
  <si>
    <t>1 41 223 001</t>
  </si>
  <si>
    <t>Poplatky a platby za predaj výrobkov, tovarov, služieb</t>
  </si>
  <si>
    <t>1 41 223 003</t>
  </si>
  <si>
    <t>1 41 292 012</t>
  </si>
  <si>
    <t>Príjmy z dobropisov</t>
  </si>
  <si>
    <t>Tuzemské bežné granty</t>
  </si>
  <si>
    <t>Bežný rozpočet</t>
  </si>
  <si>
    <t>Príjem z predaja pozemkov</t>
  </si>
  <si>
    <t>Kapitálový rozpočet</t>
  </si>
  <si>
    <t>Zostatok prostriedkov z predchádzajúcich rokov</t>
  </si>
  <si>
    <t>3 46 454 001</t>
  </si>
  <si>
    <t>Z rezervného fondu obce</t>
  </si>
  <si>
    <t>3 46 453</t>
  </si>
  <si>
    <t>Finančné operácie</t>
  </si>
  <si>
    <t>ROZPOČET PRÍJMOV CELKOM</t>
  </si>
  <si>
    <t>NÁZOV</t>
  </si>
  <si>
    <t>Poistné do VŠZP</t>
  </si>
  <si>
    <t>Všeobecný materiál</t>
  </si>
  <si>
    <t>Stravovanie</t>
  </si>
  <si>
    <t>1 41 611</t>
  </si>
  <si>
    <t>1 41 612 001</t>
  </si>
  <si>
    <t>1 41 621</t>
  </si>
  <si>
    <t>1 41 625 001</t>
  </si>
  <si>
    <t>1 41 625 002</t>
  </si>
  <si>
    <t>1 41 625 003</t>
  </si>
  <si>
    <t>1 41 625 004</t>
  </si>
  <si>
    <t>1 41 625 005</t>
  </si>
  <si>
    <t>1 41 625 007</t>
  </si>
  <si>
    <t>1 41 632 003</t>
  </si>
  <si>
    <t>1 41 633 004</t>
  </si>
  <si>
    <t>1 41 633 006</t>
  </si>
  <si>
    <t>1 41 633 009</t>
  </si>
  <si>
    <t>1 41 633 016</t>
  </si>
  <si>
    <t>1 41 635 002</t>
  </si>
  <si>
    <t>Údržba výpočtovej techniky</t>
  </si>
  <si>
    <t>1 41 635 004</t>
  </si>
  <si>
    <t>1 41 635 006</t>
  </si>
  <si>
    <t>1 41 637 001</t>
  </si>
  <si>
    <t>1 41 637 004</t>
  </si>
  <si>
    <t>Všeobecné služby</t>
  </si>
  <si>
    <t>1 41 637 005</t>
  </si>
  <si>
    <t>1 41 637 012</t>
  </si>
  <si>
    <t>1 41 637 014</t>
  </si>
  <si>
    <t>1 41 637 015</t>
  </si>
  <si>
    <t>1 41 637 016</t>
  </si>
  <si>
    <t>Prídel do sociálneho fondu</t>
  </si>
  <si>
    <t>1 41 637 027</t>
  </si>
  <si>
    <t>1 41 642 006</t>
  </si>
  <si>
    <t>1 41 632 001</t>
  </si>
  <si>
    <t>Poistné na starobné poistenie</t>
  </si>
  <si>
    <t>Poistné na úrazové poistenie</t>
  </si>
  <si>
    <t>2 41 717 002</t>
  </si>
  <si>
    <t>Poplatky a platby za stravné</t>
  </si>
  <si>
    <t>3 46 454 002</t>
  </si>
  <si>
    <t>Z ostat.fondov obce</t>
  </si>
  <si>
    <t>Osobný príplatok</t>
  </si>
  <si>
    <t>Reprezentačné</t>
  </si>
  <si>
    <t>1 41 636 001</t>
  </si>
  <si>
    <t>Školenia,kurzy,semináre,porady</t>
  </si>
  <si>
    <t>Všeobecný materiál-REGOB</t>
  </si>
  <si>
    <t>03 2 0</t>
  </si>
  <si>
    <t>01 1 2</t>
  </si>
  <si>
    <t>01 1 1</t>
  </si>
  <si>
    <t xml:space="preserve">04 1 2 </t>
  </si>
  <si>
    <t>04 5 1</t>
  </si>
  <si>
    <t xml:space="preserve">05 1 0 </t>
  </si>
  <si>
    <t>06 4 0</t>
  </si>
  <si>
    <t>08 1 0</t>
  </si>
  <si>
    <t>08 2 0</t>
  </si>
  <si>
    <t>08 3 0</t>
  </si>
  <si>
    <t>08 4 0</t>
  </si>
  <si>
    <t>Poštové a telekomun.služby</t>
  </si>
  <si>
    <t>01 6 0</t>
  </si>
  <si>
    <t>ROZPOČET VÝDAVKOV OBCE  CELKOM</t>
  </si>
  <si>
    <t>Výkonné a zákonodarné orgány</t>
  </si>
  <si>
    <t>Tarifný plat,zákl.plat,funkčný plat</t>
  </si>
  <si>
    <t>Poistné na nemocenské poistenie</t>
  </si>
  <si>
    <t>Na invalidné poistenie</t>
  </si>
  <si>
    <t>Na poistenie v nezamestnanosti</t>
  </si>
  <si>
    <t>Energie-OcÚ</t>
  </si>
  <si>
    <t>Prevádzkové stroje, prístroje</t>
  </si>
  <si>
    <t>Knihy,časopisy,noviny</t>
  </si>
  <si>
    <t>Údržba prevádzkových strojov, prístrojov</t>
  </si>
  <si>
    <t>Poistné-budovy</t>
  </si>
  <si>
    <t>Odmeny zamestnancov mimopracov.pomeru</t>
  </si>
  <si>
    <t>1 41 637 031</t>
  </si>
  <si>
    <t>Penále SP</t>
  </si>
  <si>
    <t>Bežné transfery na odstupné</t>
  </si>
  <si>
    <t>1 41 642 015</t>
  </si>
  <si>
    <t>Bežné transfery na nemocenské dávky</t>
  </si>
  <si>
    <t>Poplatky banke</t>
  </si>
  <si>
    <t>Finančné a rozpočtové záležitosti</t>
  </si>
  <si>
    <t xml:space="preserve">Všeobecné verejné služby </t>
  </si>
  <si>
    <t>Energie-požiarna zbrojnica</t>
  </si>
  <si>
    <t>Hasiace prístroje</t>
  </si>
  <si>
    <t>Revízia komínov</t>
  </si>
  <si>
    <t>Vypracov.dokumentácie PO</t>
  </si>
  <si>
    <t>Ochrana pred požiarmi</t>
  </si>
  <si>
    <t>1 41 633 010</t>
  </si>
  <si>
    <t>Všeobecná pracovná oblasť</t>
  </si>
  <si>
    <t>Údržba miestnych komunikácií</t>
  </si>
  <si>
    <t>Cestná doprava</t>
  </si>
  <si>
    <t>Všeobecný materiál-ŽP</t>
  </si>
  <si>
    <t>Vývoz KO</t>
  </si>
  <si>
    <t>Poplatky za uloženie KO</t>
  </si>
  <si>
    <t>Nakladanie s odpadmi</t>
  </si>
  <si>
    <t>Energie-VO</t>
  </si>
  <si>
    <t>Údržba VO</t>
  </si>
  <si>
    <t>Verejné osvetlenie</t>
  </si>
  <si>
    <t>1 41 641 006</t>
  </si>
  <si>
    <t>Prevod na stavebný úrad Lc</t>
  </si>
  <si>
    <t xml:space="preserve">06 6 0 </t>
  </si>
  <si>
    <t>Bývanie a občianska vybavenosť</t>
  </si>
  <si>
    <t>Rekreačné a športové služby</t>
  </si>
  <si>
    <t>Energie - KD</t>
  </si>
  <si>
    <t>Údržba kultúrneho domu</t>
  </si>
  <si>
    <t>Kultúrne služby</t>
  </si>
  <si>
    <t>Poplatky SOZA, SLOVGRAM</t>
  </si>
  <si>
    <t>Údržba miestneho rozhlasu</t>
  </si>
  <si>
    <t>Poplatky RTVS</t>
  </si>
  <si>
    <t>Vysielacie a vydavateľské služby</t>
  </si>
  <si>
    <t>Energie - DS</t>
  </si>
  <si>
    <t>Všeobecný materiál-cintorín,DS</t>
  </si>
  <si>
    <t>Údržba prevádz.strojov-DS</t>
  </si>
  <si>
    <t>Údržba budovy DS</t>
  </si>
  <si>
    <t>Náboženské a iné spoločenské služby</t>
  </si>
  <si>
    <t>Rekonštrukcia a modernizácia budov</t>
  </si>
  <si>
    <t>Transfer-REGOB</t>
  </si>
  <si>
    <t>Transfer - ŽP</t>
  </si>
  <si>
    <t>Transfer-skladník CO</t>
  </si>
  <si>
    <t>Podielové dane</t>
  </si>
  <si>
    <t>1 41 222 003</t>
  </si>
  <si>
    <t>Pokuty a penále za porušenie predpisov</t>
  </si>
  <si>
    <t>1 72c 311</t>
  </si>
  <si>
    <t>Revízia hasiacich prístrojov</t>
  </si>
  <si>
    <t>Revízia elektr.zariad. a bleskozvodov</t>
  </si>
  <si>
    <t>Údržba budovy obecného úradu</t>
  </si>
  <si>
    <t>Údržba detského ihriska</t>
  </si>
  <si>
    <t xml:space="preserve">1 41 632 001 </t>
  </si>
  <si>
    <t>Tuhé palivo drevo</t>
  </si>
  <si>
    <t>1 41 637 026</t>
  </si>
  <si>
    <t>Odmeny poslancom OZ</t>
  </si>
  <si>
    <t>1 41 623</t>
  </si>
  <si>
    <t>príloha č. 2</t>
  </si>
  <si>
    <t>príloha č. 1</t>
  </si>
  <si>
    <t>0,00 €</t>
  </si>
  <si>
    <t>1 111 312 001</t>
  </si>
  <si>
    <t xml:space="preserve">Transfer-Referendum, Voľby </t>
  </si>
  <si>
    <t>Transfer-VUC</t>
  </si>
  <si>
    <t>1 41 292 006</t>
  </si>
  <si>
    <t>Príjmy z poistného plnenia</t>
  </si>
  <si>
    <t>1 41 614</t>
  </si>
  <si>
    <t>Odmeny</t>
  </si>
  <si>
    <t>Špeciálne služby</t>
  </si>
  <si>
    <t>Energie-refer.,voľby</t>
  </si>
  <si>
    <t>Poštové a telekom.služby-refer.,voľby</t>
  </si>
  <si>
    <t>Všeobecný materiál-refer.voľby</t>
  </si>
  <si>
    <t>Stravovanie-refer.voľby</t>
  </si>
  <si>
    <t>Odmeny OK-refer.,voľby</t>
  </si>
  <si>
    <t>Dohoda o vyk.práce-refer.,voľby</t>
  </si>
  <si>
    <t>1 41, 11T1,T2 611</t>
  </si>
  <si>
    <t>1 11H 312 008</t>
  </si>
  <si>
    <t>Údržba budov</t>
  </si>
  <si>
    <t>1 41, 633 015</t>
  </si>
  <si>
    <t>Revízia detského ihriska</t>
  </si>
  <si>
    <t>Transfer-MF SR</t>
  </si>
  <si>
    <t>Transfer-Register adries</t>
  </si>
  <si>
    <t>1 41 212 004</t>
  </si>
  <si>
    <t>Príjmy z prenajatých strojov, prístrojov</t>
  </si>
  <si>
    <t>1 41 631 001</t>
  </si>
  <si>
    <t>Cestovné náhrady</t>
  </si>
  <si>
    <t>1 41 633 001</t>
  </si>
  <si>
    <t>Interiérové vybavenie</t>
  </si>
  <si>
    <t>1 41 637 002</t>
  </si>
  <si>
    <t>1 41 634 004</t>
  </si>
  <si>
    <t>Prepravné a nájom dopravných prostried.</t>
  </si>
  <si>
    <t>1 41 642 007</t>
  </si>
  <si>
    <t>Bežné transfery cirkvi</t>
  </si>
  <si>
    <t>Očakávaná skutočnosť 2017</t>
  </si>
  <si>
    <t>1 41 292 017</t>
  </si>
  <si>
    <t>Príjmy z vratiek</t>
  </si>
  <si>
    <t>Rozpočet obce na rok 2018 bol zostavený ako vyrovnaný.</t>
  </si>
  <si>
    <t>Skutočné plnenie rozpočtu 2015</t>
  </si>
  <si>
    <t>Skutočné plnenie rozpočtu 2016</t>
  </si>
  <si>
    <t>Schválený rozpočet na rok 2017</t>
  </si>
  <si>
    <t>Očakávaná skutočnosť plnenia rozpočtu k 31.12.2017</t>
  </si>
  <si>
    <t>Prípravná a proj.dokumen.-detské ihrisko</t>
  </si>
  <si>
    <t xml:space="preserve">2 41 08 1 0 716 </t>
  </si>
  <si>
    <t>Rozpočet na rok 2018</t>
  </si>
  <si>
    <t>Rozpočet na rok 2019</t>
  </si>
  <si>
    <t>Rozpočet na rok 2020</t>
  </si>
  <si>
    <t>OBEC  Píla</t>
  </si>
  <si>
    <t>1 11T2 312 001</t>
  </si>
  <si>
    <t>1 11T1 312 001</t>
  </si>
  <si>
    <t>1 1AC1 312 001</t>
  </si>
  <si>
    <t>Transf.zo ŠR-UPSVR 85 %  § 50j.</t>
  </si>
  <si>
    <t>Transf.zo ŠR-UPSVR 15 %  § 50j.</t>
  </si>
  <si>
    <t xml:space="preserve">Transf. zo ŠR - UPSVR  85 % § 54  </t>
  </si>
  <si>
    <t>1 1AC2 312 001</t>
  </si>
  <si>
    <t xml:space="preserve">Transf. zo ŠR - UPSVR  15 % § 54  </t>
  </si>
  <si>
    <t>1 41 223 004</t>
  </si>
  <si>
    <t>Poplatky a platby za prebytočný hn. majetok</t>
  </si>
  <si>
    <t>1 41 242</t>
  </si>
  <si>
    <t>Úroky z  vkladov</t>
  </si>
  <si>
    <t xml:space="preserve">Transfer UPSVR </t>
  </si>
  <si>
    <t>Príspevok na pohreb - UPSVR</t>
  </si>
  <si>
    <t>Transfér - dotácia DPO SR</t>
  </si>
  <si>
    <t>Tuzemské kap.transf. zo ŠR - Enviro fond</t>
  </si>
  <si>
    <t xml:space="preserve">                                                                                  </t>
  </si>
  <si>
    <t>Poistné ZP Dôvera a Union</t>
  </si>
  <si>
    <t>1 41 627</t>
  </si>
  <si>
    <t>Príspevok do  DDP - AXA</t>
  </si>
  <si>
    <t>1 41 633 015</t>
  </si>
  <si>
    <t>Palivá ako zdroj energie</t>
  </si>
  <si>
    <t>Poistné do VšZP</t>
  </si>
  <si>
    <t>Poistné do ost. ZP</t>
  </si>
  <si>
    <t>Poistné do star. poist.</t>
  </si>
  <si>
    <t>Poistné na úraz. poist.</t>
  </si>
  <si>
    <t xml:space="preserve"> Poistné na inv. poist.</t>
  </si>
  <si>
    <t>Reprezentačné -refer.,voľby</t>
  </si>
  <si>
    <t>1 41 642 002</t>
  </si>
  <si>
    <t>Bežné transf. nezisk. organiz..</t>
  </si>
  <si>
    <t>Tarifný plat - zákl. plat</t>
  </si>
  <si>
    <t>1 1 T2 611</t>
  </si>
  <si>
    <t>Tarifný plat, zákl. plat</t>
  </si>
  <si>
    <t>1 1AC1 611</t>
  </si>
  <si>
    <t>1 1AC1 621</t>
  </si>
  <si>
    <t>1 11T1 621</t>
  </si>
  <si>
    <t>1 11T2 621</t>
  </si>
  <si>
    <t>1 1AC2 621</t>
  </si>
  <si>
    <t>1 1AC1 623</t>
  </si>
  <si>
    <t>Poistné do ostat. ZP.</t>
  </si>
  <si>
    <t>1 1AC2 623</t>
  </si>
  <si>
    <t>1 11T1,T2 625 001</t>
  </si>
  <si>
    <t>Poistné na nem. poist.</t>
  </si>
  <si>
    <t>1 1AC1,2 625 001</t>
  </si>
  <si>
    <t>1 41 625 0001</t>
  </si>
  <si>
    <r>
      <rPr>
        <sz val="8"/>
        <rFont val="Times New Roman"/>
        <family val="1"/>
        <charset val="238"/>
      </rPr>
      <t>1 11T1,2 625 002</t>
    </r>
    <r>
      <rPr>
        <sz val="11"/>
        <rFont val="Times New Roman"/>
        <family val="1"/>
        <charset val="1"/>
      </rPr>
      <t xml:space="preserve"> </t>
    </r>
  </si>
  <si>
    <t>Poistné na star. poist.</t>
  </si>
  <si>
    <t>1 1AC1,2 625 002</t>
  </si>
  <si>
    <t>1 11T1,T2 625 003</t>
  </si>
  <si>
    <t>Poistné na UP</t>
  </si>
  <si>
    <t>1 1AC1,2 625 003</t>
  </si>
  <si>
    <t>1 11T1,2 625 004</t>
  </si>
  <si>
    <t>Poistné na inv. poist.</t>
  </si>
  <si>
    <t>1 1AC1,2 625 004</t>
  </si>
  <si>
    <t>1 11T1,2 625 005</t>
  </si>
  <si>
    <t>Poistenie v nezamest.</t>
  </si>
  <si>
    <t>1 1AC1,2 625 005</t>
  </si>
  <si>
    <t>1 11T1,2 625 007</t>
  </si>
  <si>
    <t>1 1AC1,2 625 007</t>
  </si>
  <si>
    <t>Poistenie do RFS</t>
  </si>
  <si>
    <t>1 1AC1,2 633 010</t>
  </si>
  <si>
    <t>Prac. odevy, obuv a prac pom.</t>
  </si>
  <si>
    <t>Rozvoj obcí</t>
  </si>
  <si>
    <t>Knihy , časopisy, učebnice</t>
  </si>
  <si>
    <t>Konkurzy a súťaže</t>
  </si>
  <si>
    <r>
      <t>Odmeny zam. mimo prac. p</t>
    </r>
    <r>
      <rPr>
        <sz val="11"/>
        <rFont val="Times New Roman"/>
        <family val="1"/>
        <charset val="1"/>
      </rPr>
      <t>om.</t>
    </r>
  </si>
  <si>
    <t>Poistné VŠZP</t>
  </si>
  <si>
    <t>Starobné poistenie</t>
  </si>
  <si>
    <t>Úrazové poistenie</t>
  </si>
  <si>
    <t>Na poist.do RFS</t>
  </si>
  <si>
    <t>Odmeny zam. mimo prac. pomeru</t>
  </si>
  <si>
    <t>Bežné transf. na člen. prísp.</t>
  </si>
  <si>
    <t>Poistné na  inv, poist.</t>
  </si>
  <si>
    <t>Všeobecný materiál  RA</t>
  </si>
  <si>
    <t>Nájomné za nájom budov, objektov  atď</t>
  </si>
  <si>
    <t>Poplatky a odvody</t>
  </si>
  <si>
    <t>1 41 637 037</t>
  </si>
  <si>
    <t>Vratky</t>
  </si>
  <si>
    <t>Poistné na poist. do RFS</t>
  </si>
  <si>
    <t xml:space="preserve">Poistné do VŠZP </t>
  </si>
  <si>
    <t>Poistné do ostatných ZP</t>
  </si>
  <si>
    <t xml:space="preserve">Starob.poistenie </t>
  </si>
  <si>
    <t xml:space="preserve">Úrazové poistenie </t>
  </si>
  <si>
    <t xml:space="preserve">Invalid.poistenie </t>
  </si>
  <si>
    <t>Poistenie v nezamestnanosti</t>
  </si>
  <si>
    <t>Rezervný fond solid. - RFS</t>
  </si>
  <si>
    <t>1 41 633 005</t>
  </si>
  <si>
    <t>Špeciálne stroje, prístroje a zariad.</t>
  </si>
  <si>
    <t xml:space="preserve">Pracovné odevy, obuv a prac. pomôcky </t>
  </si>
  <si>
    <t>Školenia, kurzy, saemináre a porady</t>
  </si>
  <si>
    <t>Odmeny a príspevky</t>
  </si>
  <si>
    <t>Odmena na dohodu</t>
  </si>
  <si>
    <t>2 41 711 001</t>
  </si>
  <si>
    <t>Nákup pozemkov</t>
  </si>
  <si>
    <t>1  1AC2 611</t>
  </si>
  <si>
    <t>1 1AC1,2 632 001</t>
  </si>
  <si>
    <t>Energie</t>
  </si>
  <si>
    <t>Bežné transféry na nem. dávky</t>
  </si>
  <si>
    <t>Odmeny zam mimoprac. pomeru - dohody</t>
  </si>
  <si>
    <t>Poistné na starobné poist.</t>
  </si>
  <si>
    <t>Poistenie na invalid. poist.</t>
  </si>
  <si>
    <t xml:space="preserve">Rutinná a štan. údržba </t>
  </si>
  <si>
    <t>Palivá ako zdroj energie - ŽP</t>
  </si>
  <si>
    <t xml:space="preserve">Rekonštrukcia a modernizácia </t>
  </si>
  <si>
    <t>0111</t>
  </si>
  <si>
    <t>0320</t>
  </si>
  <si>
    <t xml:space="preserve">Rutinná a štan. údržba budov </t>
  </si>
  <si>
    <t>Na poistenie do  RFS</t>
  </si>
  <si>
    <t xml:space="preserve">Cestovné náhrady tuzemské </t>
  </si>
  <si>
    <t>Telekom. služby</t>
  </si>
  <si>
    <t>1 41 632 005</t>
  </si>
  <si>
    <t>Telekomunikačné služby</t>
  </si>
  <si>
    <t xml:space="preserve">               </t>
  </si>
  <si>
    <t>0451</t>
  </si>
  <si>
    <t>0840</t>
  </si>
  <si>
    <t>Náboženské a iné spoločen. Služby</t>
  </si>
  <si>
    <t>2 41 711 011</t>
  </si>
  <si>
    <t>2 41 233 001</t>
  </si>
  <si>
    <t>Nedanové príjmy</t>
  </si>
  <si>
    <t>Granty a transféry</t>
  </si>
  <si>
    <t>Návrh rozpočtu na roky 2018 – 2020 vyvesený dňa:  01.12.2017</t>
  </si>
  <si>
    <t>Návrh rozpočtu na roky 2018 – 2020 zvesený dňa: 15.12.2017</t>
  </si>
  <si>
    <t>Schválený rozpočet na roky 2018 – 2020 vyvesený dňa: 15.12.2017</t>
  </si>
  <si>
    <t>Schválený rozpočet na roky 2018 – 2020 zvesený dňa: 31.12.2017</t>
  </si>
  <si>
    <t>Rozpočet bol schválený OZ dňa 15.12.2017  uznesením č.  6/2017/ .</t>
  </si>
  <si>
    <t xml:space="preserve">  R o z p o č e t  2018  -  2020  -  výdavky</t>
  </si>
  <si>
    <t xml:space="preserve">  ROZPOČET obce  Píla  na roky 2018 – 2020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</si>
</sst>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.00\ [$€-1]"/>
    <numFmt numFmtId="165" formatCode="#,##0.00\ [$€-41B];[Red]\-#,##0.00\ [$€-41B]"/>
    <numFmt numFmtId="166" formatCode="#,##0.00\ &quot;€&quot;"/>
  </numFmts>
  <fonts count="33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1"/>
    </font>
    <font>
      <b/>
      <sz val="11"/>
      <name val="Bookman Old Style"/>
      <family val="1"/>
      <charset val="238"/>
    </font>
    <font>
      <b/>
      <i/>
      <sz val="13"/>
      <name val="Bookman Old Style"/>
      <family val="1"/>
      <charset val="238"/>
    </font>
    <font>
      <b/>
      <sz val="8"/>
      <name val="Times New Roman"/>
      <family val="1"/>
      <charset val="238"/>
    </font>
    <font>
      <b/>
      <sz val="8"/>
      <name val="Bookman Old Style"/>
      <family val="1"/>
      <charset val="238"/>
    </font>
    <font>
      <b/>
      <i/>
      <sz val="8"/>
      <name val="Times New Roman"/>
      <family val="1"/>
      <charset val="238"/>
    </font>
    <font>
      <b/>
      <i/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i/>
      <sz val="11"/>
      <name val="Times New Roman"/>
      <family val="1"/>
      <charset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1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7"/>
        <bgColor indexed="41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22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 applyBorder="1"/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7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/>
    <xf numFmtId="0" fontId="12" fillId="4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/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4" borderId="0" xfId="0" applyFont="1" applyFill="1" applyAlignment="1"/>
    <xf numFmtId="0" fontId="7" fillId="4" borderId="0" xfId="0" applyFont="1" applyFill="1"/>
    <xf numFmtId="0" fontId="7" fillId="0" borderId="1" xfId="0" applyFont="1" applyBorder="1" applyAlignment="1">
      <alignment horizontal="left"/>
    </xf>
    <xf numFmtId="164" fontId="16" fillId="0" borderId="1" xfId="0" applyNumberFormat="1" applyFont="1" applyBorder="1" applyAlignment="1"/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/>
    <xf numFmtId="3" fontId="9" fillId="6" borderId="1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wrapText="1"/>
    </xf>
    <xf numFmtId="164" fontId="9" fillId="6" borderId="1" xfId="0" applyNumberFormat="1" applyFont="1" applyFill="1" applyBorder="1" applyAlignment="1">
      <alignment horizontal="right" wrapText="1"/>
    </xf>
    <xf numFmtId="3" fontId="7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wrapText="1"/>
    </xf>
    <xf numFmtId="0" fontId="9" fillId="4" borderId="0" xfId="0" applyFont="1" applyFill="1" applyAlignment="1"/>
    <xf numFmtId="2" fontId="9" fillId="4" borderId="0" xfId="0" applyNumberFormat="1" applyFont="1" applyFill="1" applyAlignment="1"/>
    <xf numFmtId="165" fontId="9" fillId="4" borderId="0" xfId="0" applyNumberFormat="1" applyFont="1" applyFill="1" applyAlignment="1"/>
    <xf numFmtId="164" fontId="7" fillId="4" borderId="0" xfId="0" applyNumberFormat="1" applyFont="1" applyFill="1"/>
    <xf numFmtId="0" fontId="7" fillId="0" borderId="0" xfId="0" applyFont="1" applyBorder="1"/>
    <xf numFmtId="164" fontId="7" fillId="8" borderId="1" xfId="0" applyNumberFormat="1" applyFont="1" applyFill="1" applyBorder="1" applyAlignment="1"/>
    <xf numFmtId="0" fontId="7" fillId="8" borderId="0" xfId="0" applyFont="1" applyFill="1" applyAlignment="1"/>
    <xf numFmtId="0" fontId="7" fillId="8" borderId="0" xfId="0" applyFont="1" applyFill="1"/>
    <xf numFmtId="0" fontId="7" fillId="9" borderId="0" xfId="0" applyFont="1" applyFill="1"/>
    <xf numFmtId="0" fontId="7" fillId="10" borderId="0" xfId="0" applyFont="1" applyFill="1"/>
    <xf numFmtId="0" fontId="7" fillId="8" borderId="1" xfId="0" applyFont="1" applyFill="1" applyBorder="1" applyAlignment="1">
      <alignment wrapText="1"/>
    </xf>
    <xf numFmtId="3" fontId="6" fillId="8" borderId="1" xfId="0" applyNumberFormat="1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left" wrapText="1"/>
    </xf>
    <xf numFmtId="3" fontId="6" fillId="11" borderId="1" xfId="0" applyNumberFormat="1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164" fontId="6" fillId="8" borderId="1" xfId="0" applyNumberFormat="1" applyFont="1" applyFill="1" applyBorder="1" applyAlignment="1"/>
    <xf numFmtId="0" fontId="6" fillId="8" borderId="0" xfId="0" applyFont="1" applyFill="1"/>
    <xf numFmtId="0" fontId="2" fillId="0" borderId="0" xfId="0" applyFont="1" applyBorder="1" applyAlignment="1">
      <alignment horizontal="center"/>
    </xf>
    <xf numFmtId="0" fontId="15" fillId="12" borderId="1" xfId="0" applyFont="1" applyFill="1" applyBorder="1" applyAlignment="1">
      <alignment horizontal="left" wrapText="1"/>
    </xf>
    <xf numFmtId="0" fontId="7" fillId="13" borderId="0" xfId="0" applyFont="1" applyFill="1"/>
    <xf numFmtId="3" fontId="17" fillId="12" borderId="1" xfId="0" applyNumberFormat="1" applyFont="1" applyFill="1" applyBorder="1" applyAlignment="1">
      <alignment horizontal="center" wrapText="1"/>
    </xf>
    <xf numFmtId="0" fontId="17" fillId="13" borderId="0" xfId="0" applyFont="1" applyFill="1"/>
    <xf numFmtId="3" fontId="18" fillId="14" borderId="1" xfId="0" applyNumberFormat="1" applyFont="1" applyFill="1" applyBorder="1" applyAlignment="1">
      <alignment horizontal="center" wrapText="1"/>
    </xf>
    <xf numFmtId="0" fontId="18" fillId="14" borderId="1" xfId="0" applyFont="1" applyFill="1" applyBorder="1" applyAlignment="1">
      <alignment horizontal="left" wrapText="1"/>
    </xf>
    <xf numFmtId="3" fontId="15" fillId="15" borderId="1" xfId="0" applyNumberFormat="1" applyFont="1" applyFill="1" applyBorder="1" applyAlignment="1">
      <alignment horizontal="center" wrapText="1"/>
    </xf>
    <xf numFmtId="0" fontId="15" fillId="15" borderId="1" xfId="0" applyFont="1" applyFill="1" applyBorder="1" applyAlignment="1">
      <alignment horizontal="left" wrapText="1"/>
    </xf>
    <xf numFmtId="164" fontId="9" fillId="15" borderId="1" xfId="0" applyNumberFormat="1" applyFont="1" applyFill="1" applyBorder="1" applyAlignment="1"/>
    <xf numFmtId="0" fontId="7" fillId="16" borderId="0" xfId="0" applyFont="1" applyFill="1"/>
    <xf numFmtId="0" fontId="7" fillId="14" borderId="0" xfId="0" applyFont="1" applyFill="1"/>
    <xf numFmtId="164" fontId="6" fillId="0" borderId="1" xfId="0" applyNumberFormat="1" applyFont="1" applyBorder="1" applyAlignment="1"/>
    <xf numFmtId="164" fontId="21" fillId="8" borderId="1" xfId="0" applyNumberFormat="1" applyFont="1" applyFill="1" applyBorder="1" applyAlignment="1"/>
    <xf numFmtId="164" fontId="18" fillId="14" borderId="1" xfId="0" applyNumberFormat="1" applyFont="1" applyFill="1" applyBorder="1" applyAlignment="1"/>
    <xf numFmtId="0" fontId="7" fillId="0" borderId="0" xfId="0" applyFont="1" applyFill="1" applyAlignment="1"/>
    <xf numFmtId="164" fontId="7" fillId="0" borderId="1" xfId="0" applyNumberFormat="1" applyFont="1" applyFill="1" applyBorder="1" applyAlignment="1"/>
    <xf numFmtId="0" fontId="7" fillId="0" borderId="0" xfId="0" applyFont="1" applyFill="1"/>
    <xf numFmtId="164" fontId="16" fillId="0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0" fontId="6" fillId="0" borderId="0" xfId="0" applyFont="1" applyFill="1" applyAlignment="1"/>
    <xf numFmtId="164" fontId="21" fillId="0" borderId="1" xfId="0" applyNumberFormat="1" applyFont="1" applyFill="1" applyBorder="1" applyAlignment="1"/>
    <xf numFmtId="0" fontId="17" fillId="0" borderId="0" xfId="0" applyFont="1" applyFill="1" applyAlignment="1"/>
    <xf numFmtId="164" fontId="9" fillId="14" borderId="1" xfId="0" applyNumberFormat="1" applyFont="1" applyFill="1" applyBorder="1" applyAlignment="1"/>
    <xf numFmtId="3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164" fontId="7" fillId="0" borderId="2" xfId="0" applyNumberFormat="1" applyFont="1" applyBorder="1" applyAlignment="1"/>
    <xf numFmtId="3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164" fontId="7" fillId="0" borderId="3" xfId="0" applyNumberFormat="1" applyFont="1" applyBorder="1" applyAlignment="1"/>
    <xf numFmtId="3" fontId="18" fillId="16" borderId="1" xfId="0" applyNumberFormat="1" applyFont="1" applyFill="1" applyBorder="1" applyAlignment="1">
      <alignment horizontal="center" wrapText="1"/>
    </xf>
    <xf numFmtId="0" fontId="18" fillId="16" borderId="1" xfId="0" applyFont="1" applyFill="1" applyBorder="1" applyAlignment="1">
      <alignment horizontal="left" wrapText="1"/>
    </xf>
    <xf numFmtId="0" fontId="18" fillId="14" borderId="1" xfId="0" applyFont="1" applyFill="1" applyBorder="1" applyAlignment="1">
      <alignment horizontal="left"/>
    </xf>
    <xf numFmtId="164" fontId="19" fillId="14" borderId="1" xfId="0" applyNumberFormat="1" applyFont="1" applyFill="1" applyBorder="1" applyAlignment="1"/>
    <xf numFmtId="0" fontId="18" fillId="14" borderId="1" xfId="0" applyFont="1" applyFill="1" applyBorder="1" applyAlignment="1">
      <alignment wrapText="1"/>
    </xf>
    <xf numFmtId="3" fontId="18" fillId="14" borderId="1" xfId="0" applyNumberFormat="1" applyFont="1" applyFill="1" applyBorder="1" applyAlignment="1">
      <alignment horizontal="center"/>
    </xf>
    <xf numFmtId="0" fontId="18" fillId="14" borderId="1" xfId="0" applyFont="1" applyFill="1" applyBorder="1" applyAlignment="1"/>
    <xf numFmtId="0" fontId="6" fillId="0" borderId="0" xfId="0" applyFont="1" applyFill="1"/>
    <xf numFmtId="0" fontId="17" fillId="0" borderId="0" xfId="0" applyFont="1" applyFill="1"/>
    <xf numFmtId="0" fontId="6" fillId="8" borderId="0" xfId="0" applyFont="1" applyFill="1" applyAlignment="1"/>
    <xf numFmtId="0" fontId="23" fillId="0" borderId="0" xfId="0" applyFont="1"/>
    <xf numFmtId="164" fontId="7" fillId="0" borderId="1" xfId="0" applyNumberFormat="1" applyFont="1" applyBorder="1" applyAlignment="1">
      <alignment horizontal="right"/>
    </xf>
    <xf numFmtId="0" fontId="18" fillId="8" borderId="0" xfId="0" applyFont="1" applyFill="1" applyAlignment="1"/>
    <xf numFmtId="0" fontId="18" fillId="8" borderId="0" xfId="0" applyFont="1" applyFill="1"/>
    <xf numFmtId="0" fontId="6" fillId="11" borderId="1" xfId="0" applyFont="1" applyFill="1" applyBorder="1" applyAlignment="1">
      <alignment horizontal="left" wrapText="1"/>
    </xf>
    <xf numFmtId="3" fontId="24" fillId="4" borderId="1" xfId="0" applyNumberFormat="1" applyFont="1" applyFill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 shrinkToFit="1"/>
    </xf>
    <xf numFmtId="0" fontId="5" fillId="7" borderId="6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 shrinkToFit="1"/>
    </xf>
    <xf numFmtId="0" fontId="25" fillId="2" borderId="1" xfId="0" applyFont="1" applyFill="1" applyBorder="1" applyAlignment="1">
      <alignment horizontal="center" vertical="center" wrapText="1" shrinkToFit="1"/>
    </xf>
    <xf numFmtId="3" fontId="7" fillId="11" borderId="1" xfId="0" applyNumberFormat="1" applyFont="1" applyFill="1" applyBorder="1" applyAlignment="1">
      <alignment horizontal="center" wrapText="1"/>
    </xf>
    <xf numFmtId="3" fontId="23" fillId="4" borderId="1" xfId="0" applyNumberFormat="1" applyFont="1" applyFill="1" applyBorder="1" applyAlignment="1">
      <alignment horizontal="center" wrapText="1"/>
    </xf>
    <xf numFmtId="3" fontId="27" fillId="11" borderId="1" xfId="0" applyNumberFormat="1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left"/>
    </xf>
    <xf numFmtId="164" fontId="28" fillId="8" borderId="1" xfId="0" applyNumberFormat="1" applyFont="1" applyFill="1" applyBorder="1" applyAlignment="1"/>
    <xf numFmtId="3" fontId="27" fillId="8" borderId="1" xfId="0" applyNumberFormat="1" applyFont="1" applyFill="1" applyBorder="1" applyAlignment="1">
      <alignment horizontal="center" wrapText="1"/>
    </xf>
    <xf numFmtId="0" fontId="27" fillId="8" borderId="1" xfId="0" applyFont="1" applyFill="1" applyBorder="1" applyAlignment="1">
      <alignment wrapText="1"/>
    </xf>
    <xf numFmtId="164" fontId="27" fillId="8" borderId="1" xfId="0" applyNumberFormat="1" applyFont="1" applyFill="1" applyBorder="1" applyAlignment="1"/>
    <xf numFmtId="3" fontId="18" fillId="17" borderId="1" xfId="0" applyNumberFormat="1" applyFont="1" applyFill="1" applyBorder="1" applyAlignment="1">
      <alignment horizontal="center" wrapText="1"/>
    </xf>
    <xf numFmtId="0" fontId="18" fillId="17" borderId="1" xfId="0" applyFont="1" applyFill="1" applyBorder="1" applyAlignment="1">
      <alignment wrapText="1"/>
    </xf>
    <xf numFmtId="164" fontId="18" fillId="17" borderId="1" xfId="0" applyNumberFormat="1" applyFont="1" applyFill="1" applyBorder="1" applyAlignment="1"/>
    <xf numFmtId="0" fontId="5" fillId="17" borderId="0" xfId="0" applyFont="1" applyFill="1" applyAlignment="1"/>
    <xf numFmtId="0" fontId="5" fillId="17" borderId="0" xfId="0" applyFont="1" applyFill="1"/>
    <xf numFmtId="49" fontId="18" fillId="14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44" fontId="7" fillId="0" borderId="0" xfId="0" applyNumberFormat="1" applyFont="1"/>
    <xf numFmtId="49" fontId="30" fillId="8" borderId="1" xfId="0" applyNumberFormat="1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/>
    </xf>
    <xf numFmtId="49" fontId="30" fillId="18" borderId="1" xfId="0" applyNumberFormat="1" applyFont="1" applyFill="1" applyBorder="1" applyAlignment="1">
      <alignment horizontal="center"/>
    </xf>
    <xf numFmtId="49" fontId="31" fillId="8" borderId="1" xfId="0" applyNumberFormat="1" applyFont="1" applyFill="1" applyBorder="1" applyAlignment="1">
      <alignment horizontal="center"/>
    </xf>
    <xf numFmtId="0" fontId="6" fillId="13" borderId="0" xfId="0" applyFont="1" applyFill="1"/>
    <xf numFmtId="49" fontId="27" fillId="8" borderId="1" xfId="0" applyNumberFormat="1" applyFont="1" applyFill="1" applyBorder="1" applyAlignment="1">
      <alignment horizontal="center"/>
    </xf>
    <xf numFmtId="0" fontId="1" fillId="21" borderId="0" xfId="0" applyFont="1" applyFill="1"/>
    <xf numFmtId="0" fontId="0" fillId="21" borderId="0" xfId="0" applyFill="1"/>
    <xf numFmtId="0" fontId="6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vertical="center" wrapText="1"/>
    </xf>
    <xf numFmtId="164" fontId="7" fillId="22" borderId="1" xfId="0" applyNumberFormat="1" applyFont="1" applyFill="1" applyBorder="1"/>
    <xf numFmtId="0" fontId="1" fillId="23" borderId="0" xfId="0" applyFont="1" applyFill="1"/>
    <xf numFmtId="0" fontId="0" fillId="23" borderId="0" xfId="0" applyFill="1"/>
    <xf numFmtId="3" fontId="6" fillId="24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164" fontId="9" fillId="25" borderId="1" xfId="0" applyNumberFormat="1" applyFont="1" applyFill="1" applyBorder="1"/>
    <xf numFmtId="0" fontId="1" fillId="26" borderId="0" xfId="0" applyFont="1" applyFill="1"/>
    <xf numFmtId="0" fontId="0" fillId="26" borderId="0" xfId="0" applyFill="1"/>
    <xf numFmtId="3" fontId="6" fillId="27" borderId="1" xfId="0" applyNumberFormat="1" applyFont="1" applyFill="1" applyBorder="1" applyAlignment="1">
      <alignment horizontal="center" vertical="center" wrapText="1"/>
    </xf>
    <xf numFmtId="0" fontId="26" fillId="27" borderId="1" xfId="0" applyFont="1" applyFill="1" applyBorder="1" applyAlignment="1">
      <alignment vertical="center" wrapText="1"/>
    </xf>
    <xf numFmtId="164" fontId="9" fillId="27" borderId="1" xfId="0" applyNumberFormat="1" applyFont="1" applyFill="1" applyBorder="1"/>
    <xf numFmtId="0" fontId="32" fillId="24" borderId="1" xfId="0" applyFont="1" applyFill="1" applyBorder="1" applyAlignment="1">
      <alignment vertical="center" wrapText="1"/>
    </xf>
    <xf numFmtId="164" fontId="7" fillId="24" borderId="1" xfId="0" applyNumberFormat="1" applyFont="1" applyFill="1" applyBorder="1"/>
    <xf numFmtId="0" fontId="0" fillId="8" borderId="0" xfId="0" applyFont="1" applyFill="1"/>
    <xf numFmtId="0" fontId="6" fillId="28" borderId="1" xfId="0" applyFont="1" applyFill="1" applyBorder="1" applyAlignment="1">
      <alignment horizontal="center" vertical="center" wrapText="1"/>
    </xf>
    <xf numFmtId="0" fontId="8" fillId="28" borderId="1" xfId="0" applyFont="1" applyFill="1" applyBorder="1" applyAlignment="1">
      <alignment vertical="center" wrapText="1"/>
    </xf>
    <xf numFmtId="164" fontId="9" fillId="28" borderId="1" xfId="0" applyNumberFormat="1" applyFont="1" applyFill="1" applyBorder="1"/>
    <xf numFmtId="0" fontId="1" fillId="29" borderId="0" xfId="0" applyFont="1" applyFill="1"/>
    <xf numFmtId="0" fontId="0" fillId="29" borderId="0" xfId="0" applyFill="1"/>
    <xf numFmtId="164" fontId="29" fillId="28" borderId="1" xfId="0" applyNumberFormat="1" applyFont="1" applyFill="1" applyBorder="1"/>
    <xf numFmtId="0" fontId="10" fillId="30" borderId="1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vertical="center"/>
    </xf>
    <xf numFmtId="165" fontId="9" fillId="30" borderId="1" xfId="0" applyNumberFormat="1" applyFont="1" applyFill="1" applyBorder="1" applyAlignment="1">
      <alignment horizontal="right" wrapText="1"/>
    </xf>
    <xf numFmtId="3" fontId="7" fillId="19" borderId="1" xfId="0" applyNumberFormat="1" applyFont="1" applyFill="1" applyBorder="1" applyAlignment="1">
      <alignment horizontal="center" wrapText="1"/>
    </xf>
    <xf numFmtId="0" fontId="15" fillId="19" borderId="1" xfId="0" applyFont="1" applyFill="1" applyBorder="1" applyAlignment="1">
      <alignment horizontal="left" wrapText="1"/>
    </xf>
    <xf numFmtId="164" fontId="15" fillId="19" borderId="1" xfId="0" applyNumberFormat="1" applyFont="1" applyFill="1" applyBorder="1" applyAlignment="1">
      <alignment horizontal="right" wrapText="1"/>
    </xf>
    <xf numFmtId="0" fontId="7" fillId="20" borderId="0" xfId="0" applyFont="1" applyFill="1" applyAlignment="1"/>
    <xf numFmtId="0" fontId="7" fillId="20" borderId="0" xfId="0" applyFont="1" applyFill="1"/>
    <xf numFmtId="164" fontId="5" fillId="26" borderId="1" xfId="0" applyNumberFormat="1" applyFont="1" applyFill="1" applyBorder="1" applyAlignment="1"/>
    <xf numFmtId="0" fontId="6" fillId="25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vertical="center" wrapText="1"/>
    </xf>
    <xf numFmtId="166" fontId="15" fillId="12" borderId="1" xfId="0" applyNumberFormat="1" applyFont="1" applyFill="1" applyBorder="1" applyAlignment="1">
      <alignment horizontal="right" wrapText="1"/>
    </xf>
    <xf numFmtId="166" fontId="6" fillId="11" borderId="1" xfId="0" applyNumberFormat="1" applyFont="1" applyFill="1" applyBorder="1" applyAlignment="1">
      <alignment horizontal="right"/>
    </xf>
    <xf numFmtId="166" fontId="7" fillId="4" borderId="1" xfId="0" applyNumberFormat="1" applyFont="1" applyFill="1" applyBorder="1" applyAlignment="1">
      <alignment horizontal="right" wrapText="1"/>
    </xf>
    <xf numFmtId="166" fontId="18" fillId="1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/>
    <xf numFmtId="166" fontId="6" fillId="11" borderId="1" xfId="0" applyNumberFormat="1" applyFont="1" applyFill="1" applyBorder="1" applyAlignment="1">
      <alignment horizontal="right" wrapText="1"/>
    </xf>
    <xf numFmtId="166" fontId="6" fillId="8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7" fillId="8" borderId="1" xfId="0" applyNumberFormat="1" applyFont="1" applyFill="1" applyBorder="1" applyAlignment="1">
      <alignment horizontal="center"/>
    </xf>
    <xf numFmtId="166" fontId="18" fillId="8" borderId="1" xfId="0" applyNumberFormat="1" applyFont="1" applyFill="1" applyBorder="1" applyAlignment="1">
      <alignment horizontal="center"/>
    </xf>
    <xf numFmtId="166" fontId="30" fillId="18" borderId="1" xfId="0" applyNumberFormat="1" applyFont="1" applyFill="1" applyBorder="1" applyAlignment="1">
      <alignment horizontal="center"/>
    </xf>
    <xf numFmtId="166" fontId="31" fillId="8" borderId="1" xfId="0" applyNumberFormat="1" applyFont="1" applyFill="1" applyBorder="1" applyAlignment="1">
      <alignment horizontal="center"/>
    </xf>
    <xf numFmtId="166" fontId="30" fillId="8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right" wrapText="1"/>
    </xf>
    <xf numFmtId="166" fontId="15" fillId="13" borderId="1" xfId="0" applyNumberFormat="1" applyFont="1" applyFill="1" applyBorder="1" applyAlignment="1">
      <alignment horizontal="right" wrapText="1"/>
    </xf>
    <xf numFmtId="0" fontId="7" fillId="8" borderId="1" xfId="0" applyFont="1" applyFill="1" applyBorder="1"/>
    <xf numFmtId="0" fontId="6" fillId="8" borderId="1" xfId="0" applyFont="1" applyFill="1" applyBorder="1"/>
    <xf numFmtId="0" fontId="7" fillId="0" borderId="1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" fillId="5" borderId="1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7BD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285750</xdr:colOff>
      <xdr:row>48</xdr:row>
      <xdr:rowOff>161925</xdr:rowOff>
    </xdr:from>
    <xdr:ext cx="194454" cy="255111"/>
    <xdr:sp macro="" textlink="">
      <xdr:nvSpPr>
        <xdr:cNvPr id="2" name="BlokTextu 1"/>
        <xdr:cNvSpPr txBox="1"/>
      </xdr:nvSpPr>
      <xdr:spPr>
        <a:xfrm>
          <a:off x="6638925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285750</xdr:colOff>
      <xdr:row>6</xdr:row>
      <xdr:rowOff>161925</xdr:rowOff>
    </xdr:from>
    <xdr:ext cx="194454" cy="255111"/>
    <xdr:sp macro="" textlink="">
      <xdr:nvSpPr>
        <xdr:cNvPr id="4" name="BlokTextu 3"/>
        <xdr:cNvSpPr txBox="1"/>
      </xdr:nvSpPr>
      <xdr:spPr>
        <a:xfrm>
          <a:off x="8029575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285750</xdr:colOff>
      <xdr:row>6</xdr:row>
      <xdr:rowOff>161925</xdr:rowOff>
    </xdr:from>
    <xdr:ext cx="194454" cy="255111"/>
    <xdr:sp macro="" textlink="">
      <xdr:nvSpPr>
        <xdr:cNvPr id="5" name="BlokTextu 4"/>
        <xdr:cNvSpPr txBox="1"/>
      </xdr:nvSpPr>
      <xdr:spPr>
        <a:xfrm>
          <a:off x="8020050" y="1914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6"/>
  <sheetViews>
    <sheetView zoomScale="110" zoomScaleNormal="110" workbookViewId="0">
      <selection activeCell="B5" sqref="B5"/>
    </sheetView>
  </sheetViews>
  <sheetFormatPr defaultColWidth="11.5703125" defaultRowHeight="12.75"/>
  <cols>
    <col min="1" max="1" width="15.5703125" style="1" customWidth="1"/>
    <col min="2" max="2" width="46" style="1" customWidth="1"/>
    <col min="3" max="9" width="13.42578125" style="1" customWidth="1"/>
    <col min="10" max="252" width="9.140625" style="1" customWidth="1"/>
  </cols>
  <sheetData>
    <row r="1" spans="1:9" ht="21.2" customHeight="1">
      <c r="A1" s="199" t="s">
        <v>215</v>
      </c>
      <c r="B1" s="199"/>
      <c r="C1" s="199"/>
      <c r="D1" s="199"/>
      <c r="E1" s="199"/>
      <c r="F1" s="199"/>
      <c r="G1" s="199"/>
      <c r="H1" s="199"/>
      <c r="I1" s="199"/>
    </row>
    <row r="2" spans="1:9" ht="21.2" customHeight="1">
      <c r="A2" s="199" t="s">
        <v>342</v>
      </c>
      <c r="B2" s="199"/>
      <c r="C2" s="199"/>
      <c r="D2" s="199"/>
      <c r="E2" s="199"/>
      <c r="F2" s="199"/>
      <c r="G2" s="199"/>
      <c r="H2" s="199"/>
      <c r="I2" s="199"/>
    </row>
    <row r="3" spans="1:9" ht="21.2" customHeight="1">
      <c r="A3" s="200" t="s">
        <v>0</v>
      </c>
      <c r="B3" s="200"/>
      <c r="C3" s="200"/>
      <c r="D3" s="200"/>
      <c r="E3" s="200"/>
      <c r="F3" s="200"/>
      <c r="G3" s="200"/>
      <c r="H3" s="200"/>
      <c r="I3" s="200"/>
    </row>
    <row r="4" spans="1:9" ht="21.2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ht="21.2" customHeight="1">
      <c r="A5" s="67"/>
      <c r="B5" s="67" t="s">
        <v>232</v>
      </c>
      <c r="C5" s="67"/>
      <c r="D5" s="67"/>
      <c r="E5" s="67"/>
      <c r="F5" s="67"/>
      <c r="G5" s="67"/>
      <c r="H5" s="67"/>
      <c r="I5" s="67"/>
    </row>
    <row r="6" spans="1:9" ht="21.2" customHeight="1">
      <c r="A6" s="67"/>
      <c r="B6" s="67"/>
      <c r="C6" s="67"/>
      <c r="D6" s="67"/>
      <c r="E6" s="67"/>
      <c r="F6" s="67"/>
      <c r="G6" s="67"/>
      <c r="H6" s="67"/>
      <c r="I6" s="67" t="s">
        <v>168</v>
      </c>
    </row>
    <row r="7" spans="1:9" ht="12.75" customHeight="1" thickBot="1">
      <c r="A7" s="2"/>
      <c r="C7" s="3"/>
      <c r="D7" s="3"/>
      <c r="E7" s="3"/>
      <c r="F7" s="3"/>
      <c r="G7" s="4"/>
    </row>
    <row r="8" spans="1:9" ht="49.5" customHeight="1" thickBot="1">
      <c r="A8" s="115" t="s">
        <v>1</v>
      </c>
      <c r="B8" s="116" t="s">
        <v>2</v>
      </c>
      <c r="C8" s="117" t="s">
        <v>206</v>
      </c>
      <c r="D8" s="117" t="s">
        <v>207</v>
      </c>
      <c r="E8" s="117" t="s">
        <v>208</v>
      </c>
      <c r="F8" s="119" t="s">
        <v>209</v>
      </c>
      <c r="G8" s="116" t="s">
        <v>212</v>
      </c>
      <c r="H8" s="116" t="s">
        <v>213</v>
      </c>
      <c r="I8" s="118" t="s">
        <v>214</v>
      </c>
    </row>
    <row r="9" spans="1:9" ht="22.35" customHeight="1">
      <c r="A9" s="113">
        <v>1111312012</v>
      </c>
      <c r="B9" s="114" t="s">
        <v>151</v>
      </c>
      <c r="C9" s="96">
        <v>89.1</v>
      </c>
      <c r="D9" s="96">
        <v>87.45</v>
      </c>
      <c r="E9" s="96">
        <v>0</v>
      </c>
      <c r="F9" s="96">
        <v>85.47</v>
      </c>
      <c r="G9" s="96">
        <v>85</v>
      </c>
      <c r="H9" s="96">
        <v>85</v>
      </c>
      <c r="I9" s="96">
        <v>85</v>
      </c>
    </row>
    <row r="10" spans="1:9" ht="22.35" customHeight="1">
      <c r="A10" s="5">
        <v>1111312012</v>
      </c>
      <c r="B10" s="6" t="s">
        <v>152</v>
      </c>
      <c r="C10" s="7">
        <v>25.28</v>
      </c>
      <c r="D10" s="7">
        <v>24.79</v>
      </c>
      <c r="E10" s="108">
        <v>0</v>
      </c>
      <c r="F10" s="7">
        <v>24.2</v>
      </c>
      <c r="G10" s="7">
        <v>23</v>
      </c>
      <c r="H10" s="7">
        <v>25</v>
      </c>
      <c r="I10" s="7">
        <v>29</v>
      </c>
    </row>
    <row r="11" spans="1:9" ht="22.35" customHeight="1">
      <c r="A11" s="5">
        <v>1111312012</v>
      </c>
      <c r="B11" s="6" t="s">
        <v>190</v>
      </c>
      <c r="C11" s="7">
        <v>0</v>
      </c>
      <c r="D11" s="7">
        <v>0</v>
      </c>
      <c r="E11" s="108">
        <v>0</v>
      </c>
      <c r="F11" s="7">
        <v>43.6</v>
      </c>
      <c r="G11" s="7">
        <v>40</v>
      </c>
      <c r="H11" s="7">
        <v>45</v>
      </c>
      <c r="I11" s="7">
        <v>45</v>
      </c>
    </row>
    <row r="12" spans="1:9" ht="22.35" customHeight="1">
      <c r="A12" s="5">
        <v>1111312012</v>
      </c>
      <c r="B12" s="6" t="s">
        <v>153</v>
      </c>
      <c r="C12" s="7">
        <v>0</v>
      </c>
      <c r="D12" s="7">
        <v>0</v>
      </c>
      <c r="E12" s="108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22.35" customHeight="1">
      <c r="A13" s="5">
        <v>1111312001</v>
      </c>
      <c r="B13" s="6" t="s">
        <v>229</v>
      </c>
      <c r="C13" s="7">
        <v>0</v>
      </c>
      <c r="D13" s="7">
        <v>88.67</v>
      </c>
      <c r="E13" s="108">
        <v>0</v>
      </c>
      <c r="F13" s="7">
        <v>88.67</v>
      </c>
      <c r="G13" s="7">
        <v>0</v>
      </c>
      <c r="H13" s="7">
        <v>0</v>
      </c>
      <c r="I13" s="7">
        <v>0</v>
      </c>
    </row>
    <row r="14" spans="1:9" ht="22.35" customHeight="1">
      <c r="A14" s="5">
        <v>1111312001</v>
      </c>
      <c r="B14" s="6" t="s">
        <v>230</v>
      </c>
      <c r="C14" s="7">
        <v>0</v>
      </c>
      <c r="D14" s="7">
        <v>2000</v>
      </c>
      <c r="E14" s="108">
        <v>0</v>
      </c>
      <c r="F14" s="7">
        <v>3000</v>
      </c>
      <c r="G14" s="7">
        <v>0</v>
      </c>
      <c r="H14" s="7">
        <v>0</v>
      </c>
      <c r="I14" s="7">
        <v>0</v>
      </c>
    </row>
    <row r="15" spans="1:9" ht="22.35" customHeight="1">
      <c r="A15" s="5">
        <v>1111312001</v>
      </c>
      <c r="B15" s="6" t="s">
        <v>228</v>
      </c>
      <c r="C15" s="7">
        <v>92.04</v>
      </c>
      <c r="D15" s="7">
        <v>0</v>
      </c>
      <c r="E15" s="108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22.35" customHeight="1">
      <c r="A16" s="5">
        <v>1111312001</v>
      </c>
      <c r="B16" s="6" t="s">
        <v>189</v>
      </c>
      <c r="C16" s="7">
        <v>0</v>
      </c>
      <c r="D16" s="7">
        <v>0</v>
      </c>
      <c r="E16" s="108">
        <v>0</v>
      </c>
      <c r="F16" s="7">
        <v>5850</v>
      </c>
      <c r="G16" s="7">
        <v>0</v>
      </c>
      <c r="H16" s="7">
        <v>0</v>
      </c>
      <c r="I16" s="7">
        <v>0</v>
      </c>
    </row>
    <row r="17" spans="1:9" ht="22.35" customHeight="1">
      <c r="A17" s="8" t="s">
        <v>170</v>
      </c>
      <c r="B17" s="6" t="s">
        <v>171</v>
      </c>
      <c r="C17" s="7">
        <v>525.15</v>
      </c>
      <c r="D17" s="7">
        <v>630.33000000000004</v>
      </c>
      <c r="E17" s="108">
        <v>250</v>
      </c>
      <c r="F17" s="7">
        <v>569.53</v>
      </c>
      <c r="G17" s="7">
        <v>0</v>
      </c>
      <c r="H17" s="7">
        <v>0</v>
      </c>
      <c r="I17" s="7">
        <v>0</v>
      </c>
    </row>
    <row r="18" spans="1:9" ht="22.35" customHeight="1">
      <c r="A18" s="8" t="s">
        <v>185</v>
      </c>
      <c r="B18" s="6" t="s">
        <v>172</v>
      </c>
      <c r="C18" s="7">
        <v>400</v>
      </c>
      <c r="D18" s="7">
        <v>800</v>
      </c>
      <c r="E18" s="108">
        <v>0</v>
      </c>
      <c r="F18" s="7">
        <v>1000</v>
      </c>
      <c r="G18" s="7">
        <v>0</v>
      </c>
      <c r="H18" s="7">
        <v>0</v>
      </c>
      <c r="I18" s="7">
        <v>0</v>
      </c>
    </row>
    <row r="19" spans="1:9" ht="22.35" customHeight="1">
      <c r="A19" s="8" t="s">
        <v>217</v>
      </c>
      <c r="B19" s="6" t="s">
        <v>219</v>
      </c>
      <c r="C19" s="7">
        <v>1858.2</v>
      </c>
      <c r="D19" s="7">
        <v>0</v>
      </c>
      <c r="E19" s="108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22.35" customHeight="1">
      <c r="A20" s="8" t="s">
        <v>216</v>
      </c>
      <c r="B20" s="6" t="s">
        <v>220</v>
      </c>
      <c r="C20" s="7">
        <v>327.95</v>
      </c>
      <c r="D20" s="7">
        <v>0</v>
      </c>
      <c r="E20" s="108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22.35" customHeight="1">
      <c r="A21" s="8" t="s">
        <v>218</v>
      </c>
      <c r="B21" s="6" t="s">
        <v>221</v>
      </c>
      <c r="C21" s="7">
        <v>10658.12</v>
      </c>
      <c r="D21" s="7">
        <v>7789.46</v>
      </c>
      <c r="E21" s="108">
        <v>0</v>
      </c>
      <c r="F21" s="7">
        <v>7110.29</v>
      </c>
      <c r="G21" s="7">
        <v>9954</v>
      </c>
      <c r="H21" s="7">
        <v>0</v>
      </c>
      <c r="I21" s="7">
        <v>0</v>
      </c>
    </row>
    <row r="22" spans="1:9" ht="22.35" customHeight="1">
      <c r="A22" s="8" t="s">
        <v>222</v>
      </c>
      <c r="B22" s="6" t="s">
        <v>223</v>
      </c>
      <c r="C22" s="7">
        <v>1880.86</v>
      </c>
      <c r="D22" s="7">
        <v>1374.63</v>
      </c>
      <c r="E22" s="108">
        <v>0</v>
      </c>
      <c r="F22" s="7">
        <v>1254.75</v>
      </c>
      <c r="G22" s="7">
        <v>1757</v>
      </c>
      <c r="H22" s="7">
        <v>0</v>
      </c>
      <c r="I22" s="7">
        <v>0</v>
      </c>
    </row>
    <row r="23" spans="1:9" ht="22.35" customHeight="1">
      <c r="A23" s="5" t="s">
        <v>3</v>
      </c>
      <c r="B23" s="6" t="s">
        <v>154</v>
      </c>
      <c r="C23" s="7">
        <v>43992.32</v>
      </c>
      <c r="D23" s="7">
        <v>48615.16</v>
      </c>
      <c r="E23" s="7">
        <v>46800</v>
      </c>
      <c r="F23" s="7">
        <v>50164</v>
      </c>
      <c r="G23" s="7">
        <v>49500</v>
      </c>
      <c r="H23" s="7">
        <v>50750</v>
      </c>
      <c r="I23" s="7">
        <v>52050</v>
      </c>
    </row>
    <row r="24" spans="1:9" ht="22.35" customHeight="1">
      <c r="A24" s="5" t="s">
        <v>4</v>
      </c>
      <c r="B24" s="6" t="s">
        <v>5</v>
      </c>
      <c r="C24" s="7">
        <v>12526.68</v>
      </c>
      <c r="D24" s="7">
        <v>8900.69</v>
      </c>
      <c r="E24" s="7">
        <v>9800</v>
      </c>
      <c r="F24" s="7">
        <v>10800</v>
      </c>
      <c r="G24" s="7">
        <v>8000</v>
      </c>
      <c r="H24" s="7">
        <v>10000</v>
      </c>
      <c r="I24" s="7">
        <v>10000</v>
      </c>
    </row>
    <row r="25" spans="1:9" ht="22.35" customHeight="1">
      <c r="A25" s="5" t="s">
        <v>6</v>
      </c>
      <c r="B25" s="6" t="s">
        <v>7</v>
      </c>
      <c r="C25" s="7">
        <v>3203.23</v>
      </c>
      <c r="D25" s="7">
        <v>2798.81</v>
      </c>
      <c r="E25" s="7">
        <v>2700</v>
      </c>
      <c r="F25" s="7">
        <v>3000</v>
      </c>
      <c r="G25" s="7">
        <v>2700</v>
      </c>
      <c r="H25" s="7">
        <v>2700</v>
      </c>
      <c r="I25" s="7">
        <v>2700</v>
      </c>
    </row>
    <row r="26" spans="1:9" ht="22.35" customHeight="1">
      <c r="A26" s="5" t="s">
        <v>8</v>
      </c>
      <c r="B26" s="6" t="s">
        <v>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22.35" customHeight="1">
      <c r="A27" s="5" t="s">
        <v>10</v>
      </c>
      <c r="B27" s="6" t="s">
        <v>11</v>
      </c>
      <c r="C27" s="7">
        <v>336</v>
      </c>
      <c r="D27" s="7">
        <v>282</v>
      </c>
      <c r="E27" s="7">
        <v>300</v>
      </c>
      <c r="F27" s="7">
        <v>300</v>
      </c>
      <c r="G27" s="7">
        <v>300</v>
      </c>
      <c r="H27" s="7">
        <v>300</v>
      </c>
      <c r="I27" s="7">
        <v>300</v>
      </c>
    </row>
    <row r="28" spans="1:9" ht="22.35" customHeight="1">
      <c r="A28" s="5" t="s">
        <v>12</v>
      </c>
      <c r="B28" s="6" t="s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22.35" customHeight="1">
      <c r="A29" s="5" t="s">
        <v>14</v>
      </c>
      <c r="B29" s="6" t="s">
        <v>15</v>
      </c>
      <c r="C29" s="7">
        <v>229</v>
      </c>
      <c r="D29" s="7">
        <v>199.63</v>
      </c>
      <c r="E29" s="7">
        <v>450</v>
      </c>
      <c r="F29" s="7">
        <v>350</v>
      </c>
      <c r="G29" s="7">
        <v>450</v>
      </c>
      <c r="H29" s="7">
        <v>400</v>
      </c>
      <c r="I29" s="7">
        <v>400</v>
      </c>
    </row>
    <row r="30" spans="1:9" ht="22.35" customHeight="1">
      <c r="A30" s="5" t="s">
        <v>16</v>
      </c>
      <c r="B30" s="6" t="s">
        <v>17</v>
      </c>
      <c r="C30" s="7">
        <v>3888.16</v>
      </c>
      <c r="D30" s="7">
        <v>3526</v>
      </c>
      <c r="E30" s="7">
        <v>4260</v>
      </c>
      <c r="F30" s="7">
        <v>4500</v>
      </c>
      <c r="G30" s="7">
        <v>4200</v>
      </c>
      <c r="H30" s="7">
        <v>4200</v>
      </c>
      <c r="I30" s="7">
        <v>4200</v>
      </c>
    </row>
    <row r="31" spans="1:9" ht="22.35" customHeight="1">
      <c r="A31" s="5" t="s">
        <v>18</v>
      </c>
      <c r="B31" s="6" t="s">
        <v>19</v>
      </c>
      <c r="C31" s="7">
        <v>0</v>
      </c>
      <c r="D31" s="7">
        <v>7.8</v>
      </c>
      <c r="E31" s="7">
        <v>50</v>
      </c>
      <c r="F31" s="7">
        <v>0</v>
      </c>
      <c r="G31" s="7">
        <v>50</v>
      </c>
      <c r="H31" s="7">
        <v>50</v>
      </c>
      <c r="I31" s="7">
        <v>50</v>
      </c>
    </row>
    <row r="32" spans="1:9" ht="22.35" customHeight="1">
      <c r="A32" s="5" t="s">
        <v>20</v>
      </c>
      <c r="B32" s="6" t="s">
        <v>21</v>
      </c>
      <c r="C32" s="7">
        <v>156</v>
      </c>
      <c r="D32" s="7">
        <v>75</v>
      </c>
      <c r="E32" s="7">
        <v>300</v>
      </c>
      <c r="F32" s="7">
        <v>300</v>
      </c>
      <c r="G32" s="7">
        <v>300</v>
      </c>
      <c r="H32" s="7">
        <v>250</v>
      </c>
      <c r="I32" s="7">
        <v>250</v>
      </c>
    </row>
    <row r="33" spans="1:252" ht="22.35" customHeight="1">
      <c r="A33" s="5" t="s">
        <v>191</v>
      </c>
      <c r="B33" s="6" t="s">
        <v>192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252" ht="22.35" customHeight="1">
      <c r="A34" s="5" t="s">
        <v>22</v>
      </c>
      <c r="B34" s="6" t="s">
        <v>23</v>
      </c>
      <c r="C34" s="7">
        <v>346</v>
      </c>
      <c r="D34" s="7">
        <v>649.5</v>
      </c>
      <c r="E34" s="7">
        <v>400</v>
      </c>
      <c r="F34" s="7">
        <v>400</v>
      </c>
      <c r="G34" s="7">
        <v>250</v>
      </c>
      <c r="H34" s="7">
        <v>300</v>
      </c>
      <c r="I34" s="7">
        <v>300</v>
      </c>
    </row>
    <row r="35" spans="1:252" ht="22.35" customHeight="1">
      <c r="A35" s="5" t="s">
        <v>155</v>
      </c>
      <c r="B35" s="6" t="s">
        <v>156</v>
      </c>
      <c r="C35" s="7">
        <v>0</v>
      </c>
      <c r="D35" s="7">
        <v>0</v>
      </c>
      <c r="E35" s="108" t="s">
        <v>169</v>
      </c>
      <c r="F35" s="7">
        <v>0</v>
      </c>
      <c r="G35" s="7">
        <v>0</v>
      </c>
      <c r="H35" s="7">
        <v>0</v>
      </c>
      <c r="I35" s="7">
        <v>0</v>
      </c>
    </row>
    <row r="36" spans="1:252" ht="22.35" customHeight="1">
      <c r="A36" s="5" t="s">
        <v>24</v>
      </c>
      <c r="B36" s="9" t="s">
        <v>25</v>
      </c>
      <c r="C36" s="7">
        <v>479</v>
      </c>
      <c r="D36" s="7">
        <v>461.42</v>
      </c>
      <c r="E36" s="7">
        <v>500</v>
      </c>
      <c r="F36" s="7">
        <v>450</v>
      </c>
      <c r="G36" s="7">
        <v>350</v>
      </c>
      <c r="H36" s="7">
        <v>300</v>
      </c>
      <c r="I36" s="7">
        <v>300</v>
      </c>
    </row>
    <row r="37" spans="1:252" ht="22.35" customHeight="1">
      <c r="A37" s="5" t="s">
        <v>26</v>
      </c>
      <c r="B37" s="9" t="s">
        <v>76</v>
      </c>
      <c r="C37" s="7">
        <v>414.96</v>
      </c>
      <c r="D37" s="7">
        <v>563.64</v>
      </c>
      <c r="E37" s="7">
        <v>640</v>
      </c>
      <c r="F37" s="7">
        <v>640</v>
      </c>
      <c r="G37" s="7">
        <v>640</v>
      </c>
      <c r="H37" s="7">
        <v>640</v>
      </c>
      <c r="I37" s="7">
        <v>640</v>
      </c>
    </row>
    <row r="38" spans="1:252" ht="22.35" customHeight="1">
      <c r="A38" s="5" t="s">
        <v>224</v>
      </c>
      <c r="B38" s="9" t="s">
        <v>225</v>
      </c>
      <c r="C38" s="7">
        <v>33.200000000000003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252" ht="22.35" customHeight="1">
      <c r="A39" s="5" t="s">
        <v>226</v>
      </c>
      <c r="B39" s="9" t="s">
        <v>227</v>
      </c>
      <c r="C39" s="7">
        <v>1.19</v>
      </c>
      <c r="D39" s="7">
        <v>0.48</v>
      </c>
      <c r="E39" s="7">
        <v>10</v>
      </c>
      <c r="F39" s="7">
        <v>1</v>
      </c>
      <c r="G39" s="7">
        <v>1</v>
      </c>
      <c r="H39" s="7">
        <v>5</v>
      </c>
      <c r="I39" s="7">
        <v>1</v>
      </c>
    </row>
    <row r="40" spans="1:252" ht="22.35" customHeight="1">
      <c r="A40" s="5" t="s">
        <v>173</v>
      </c>
      <c r="B40" s="9" t="s">
        <v>174</v>
      </c>
      <c r="C40" s="7">
        <v>3543.26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52" ht="22.35" customHeight="1">
      <c r="A41" s="5" t="s">
        <v>27</v>
      </c>
      <c r="B41" s="9" t="s">
        <v>28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252" ht="22.35" customHeight="1">
      <c r="A42" s="5" t="s">
        <v>203</v>
      </c>
      <c r="B42" s="9" t="s">
        <v>204</v>
      </c>
      <c r="C42" s="7">
        <v>0</v>
      </c>
      <c r="D42" s="7">
        <v>1322.76</v>
      </c>
      <c r="E42" s="7">
        <v>0</v>
      </c>
      <c r="F42" s="7">
        <v>32</v>
      </c>
      <c r="G42" s="7">
        <v>0</v>
      </c>
      <c r="H42" s="7">
        <v>0</v>
      </c>
      <c r="I42" s="7">
        <v>0</v>
      </c>
    </row>
    <row r="43" spans="1:252" ht="22.35" customHeight="1">
      <c r="A43" s="5" t="s">
        <v>157</v>
      </c>
      <c r="B43" s="9" t="s">
        <v>29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52" s="155" customFormat="1" ht="20.100000000000001" customHeight="1">
      <c r="A44" s="177"/>
      <c r="B44" s="178" t="s">
        <v>30</v>
      </c>
      <c r="C44" s="153">
        <f t="shared" ref="C44:I44" si="0">SUM(C9:C43)</f>
        <v>85005.700000000012</v>
      </c>
      <c r="D44" s="153">
        <f t="shared" si="0"/>
        <v>80198.22</v>
      </c>
      <c r="E44" s="176">
        <f t="shared" si="0"/>
        <v>66460</v>
      </c>
      <c r="F44" s="153">
        <f t="shared" si="0"/>
        <v>89963.510000000009</v>
      </c>
      <c r="G44" s="153">
        <f t="shared" si="0"/>
        <v>78600</v>
      </c>
      <c r="H44" s="153">
        <f t="shared" si="0"/>
        <v>70050</v>
      </c>
      <c r="I44" s="153">
        <f t="shared" si="0"/>
        <v>71350</v>
      </c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  <c r="ID44" s="154"/>
      <c r="IE44" s="154"/>
      <c r="IF44" s="154"/>
      <c r="IG44" s="154"/>
      <c r="IH44" s="154"/>
      <c r="II44" s="154"/>
      <c r="IJ44" s="154"/>
      <c r="IK44" s="154"/>
      <c r="IL44" s="154"/>
      <c r="IM44" s="154"/>
      <c r="IN44" s="154"/>
      <c r="IO44" s="154"/>
      <c r="IP44" s="154"/>
      <c r="IQ44" s="154"/>
      <c r="IR44" s="154"/>
    </row>
    <row r="45" spans="1:252" ht="20.100000000000001" customHeight="1">
      <c r="A45" s="12" t="s">
        <v>333</v>
      </c>
      <c r="B45" s="13" t="s">
        <v>31</v>
      </c>
      <c r="C45" s="14">
        <v>230</v>
      </c>
      <c r="D45" s="14">
        <v>0</v>
      </c>
      <c r="E45" s="7">
        <v>0</v>
      </c>
      <c r="F45" s="14">
        <v>215</v>
      </c>
      <c r="G45" s="14">
        <v>0</v>
      </c>
      <c r="H45" s="14">
        <v>0</v>
      </c>
      <c r="I45" s="14">
        <v>0</v>
      </c>
    </row>
    <row r="46" spans="1:252" s="150" customFormat="1" ht="20.100000000000001" customHeight="1">
      <c r="A46" s="146">
        <v>200</v>
      </c>
      <c r="B46" s="147" t="s">
        <v>334</v>
      </c>
      <c r="C46" s="148">
        <f t="shared" ref="C46:I46" si="1">SUM(C45)</f>
        <v>230</v>
      </c>
      <c r="D46" s="148">
        <f t="shared" si="1"/>
        <v>0</v>
      </c>
      <c r="E46" s="148">
        <f t="shared" si="1"/>
        <v>0</v>
      </c>
      <c r="F46" s="148">
        <f t="shared" si="1"/>
        <v>215</v>
      </c>
      <c r="G46" s="148">
        <f t="shared" si="1"/>
        <v>0</v>
      </c>
      <c r="H46" s="148">
        <f t="shared" si="1"/>
        <v>0</v>
      </c>
      <c r="I46" s="148">
        <f t="shared" si="1"/>
        <v>0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  <c r="IO46" s="149"/>
      <c r="IP46" s="149"/>
      <c r="IQ46" s="149"/>
      <c r="IR46" s="149"/>
    </row>
    <row r="47" spans="1:252" s="161" customFormat="1" ht="20.100000000000001" customHeight="1">
      <c r="A47" s="151">
        <v>2111322001</v>
      </c>
      <c r="B47" s="159" t="s">
        <v>231</v>
      </c>
      <c r="C47" s="160">
        <v>0</v>
      </c>
      <c r="D47" s="160">
        <v>0</v>
      </c>
      <c r="E47" s="160">
        <v>0</v>
      </c>
      <c r="F47" s="160">
        <v>36322.51</v>
      </c>
      <c r="G47" s="160">
        <v>0</v>
      </c>
      <c r="H47" s="160">
        <v>0</v>
      </c>
      <c r="I47" s="160">
        <v>0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152"/>
      <c r="HD47" s="152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52"/>
      <c r="HP47" s="152"/>
      <c r="HQ47" s="152"/>
      <c r="HR47" s="152"/>
      <c r="HS47" s="152"/>
      <c r="HT47" s="152"/>
      <c r="HU47" s="152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52"/>
      <c r="IG47" s="152"/>
      <c r="IH47" s="152"/>
      <c r="II47" s="152"/>
      <c r="IJ47" s="152"/>
      <c r="IK47" s="152"/>
      <c r="IL47" s="152"/>
      <c r="IM47" s="152"/>
      <c r="IN47" s="152"/>
      <c r="IO47" s="152"/>
      <c r="IP47" s="152"/>
      <c r="IQ47" s="152"/>
      <c r="IR47" s="152"/>
    </row>
    <row r="48" spans="1:252" s="150" customFormat="1" ht="20.100000000000001" customHeight="1">
      <c r="A48" s="156">
        <v>300</v>
      </c>
      <c r="B48" s="157" t="s">
        <v>335</v>
      </c>
      <c r="C48" s="158">
        <f t="shared" ref="C48:I48" si="2">SUM(C47)</f>
        <v>0</v>
      </c>
      <c r="D48" s="158">
        <f t="shared" si="2"/>
        <v>0</v>
      </c>
      <c r="E48" s="158">
        <f t="shared" si="2"/>
        <v>0</v>
      </c>
      <c r="F48" s="158">
        <f t="shared" si="2"/>
        <v>36322.51</v>
      </c>
      <c r="G48" s="158">
        <f t="shared" si="2"/>
        <v>0</v>
      </c>
      <c r="H48" s="158">
        <f t="shared" si="2"/>
        <v>0</v>
      </c>
      <c r="I48" s="158">
        <f t="shared" si="2"/>
        <v>0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  <c r="IO48" s="149"/>
      <c r="IP48" s="149"/>
      <c r="IQ48" s="149"/>
      <c r="IR48" s="149"/>
    </row>
    <row r="49" spans="1:252" s="166" customFormat="1" ht="20.100000000000001" customHeight="1">
      <c r="A49" s="162"/>
      <c r="B49" s="163" t="s">
        <v>32</v>
      </c>
      <c r="C49" s="164">
        <f>SUM(C46:C48)</f>
        <v>230</v>
      </c>
      <c r="D49" s="164">
        <f>SUM(D46:D48)</f>
        <v>0</v>
      </c>
      <c r="E49" s="164">
        <f>SUM(E46:E48)</f>
        <v>0</v>
      </c>
      <c r="F49" s="164">
        <f>SUM(F46+F48)</f>
        <v>36537.51</v>
      </c>
      <c r="G49" s="164">
        <f>SUM(G46:G48)</f>
        <v>0</v>
      </c>
      <c r="H49" s="164">
        <f>SUM(H46:H48)</f>
        <v>0</v>
      </c>
      <c r="I49" s="164">
        <f>SUM(I46:I48)</f>
        <v>0</v>
      </c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  <c r="IN49" s="165"/>
      <c r="IO49" s="165"/>
      <c r="IP49" s="165"/>
      <c r="IQ49" s="165"/>
      <c r="IR49" s="165"/>
    </row>
    <row r="50" spans="1:252" ht="20.100000000000001" customHeight="1">
      <c r="A50" s="12" t="s">
        <v>34</v>
      </c>
      <c r="B50" s="13" t="s">
        <v>35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252" ht="20.100000000000001" customHeight="1">
      <c r="A51" s="12" t="s">
        <v>77</v>
      </c>
      <c r="B51" s="13" t="s">
        <v>78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252" ht="20.100000000000001" customHeight="1">
      <c r="A52" s="12" t="s">
        <v>36</v>
      </c>
      <c r="B52" s="13" t="s">
        <v>33</v>
      </c>
      <c r="C52" s="14">
        <v>0</v>
      </c>
      <c r="D52" s="14">
        <v>0</v>
      </c>
      <c r="E52" s="14">
        <v>0</v>
      </c>
      <c r="F52" s="14">
        <v>1911.72</v>
      </c>
      <c r="G52" s="14">
        <v>0</v>
      </c>
      <c r="H52" s="14">
        <v>0</v>
      </c>
      <c r="I52" s="14">
        <v>0</v>
      </c>
    </row>
    <row r="53" spans="1:252" s="166" customFormat="1" ht="20.100000000000001" customHeight="1">
      <c r="A53" s="162"/>
      <c r="B53" s="163" t="s">
        <v>37</v>
      </c>
      <c r="C53" s="164">
        <f>SUM(C50:C52)</f>
        <v>0</v>
      </c>
      <c r="D53" s="164">
        <v>0</v>
      </c>
      <c r="E53" s="164">
        <v>0</v>
      </c>
      <c r="F53" s="164">
        <f>F51+F52+F50</f>
        <v>1911.72</v>
      </c>
      <c r="G53" s="167">
        <f>G51</f>
        <v>0</v>
      </c>
      <c r="H53" s="164">
        <f>H51</f>
        <v>0</v>
      </c>
      <c r="I53" s="164">
        <f>I51</f>
        <v>0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65"/>
      <c r="GA53" s="165"/>
      <c r="GB53" s="165"/>
      <c r="GC53" s="165"/>
      <c r="GD53" s="165"/>
      <c r="GE53" s="165"/>
      <c r="GF53" s="165"/>
      <c r="GG53" s="165"/>
      <c r="GH53" s="165"/>
      <c r="GI53" s="165"/>
      <c r="GJ53" s="165"/>
      <c r="GK53" s="165"/>
      <c r="GL53" s="165"/>
      <c r="GM53" s="165"/>
      <c r="GN53" s="165"/>
      <c r="GO53" s="165"/>
      <c r="GP53" s="165"/>
      <c r="GQ53" s="165"/>
      <c r="GR53" s="165"/>
      <c r="GS53" s="165"/>
      <c r="GT53" s="165"/>
      <c r="GU53" s="165"/>
      <c r="GV53" s="165"/>
      <c r="GW53" s="165"/>
      <c r="GX53" s="165"/>
      <c r="GY53" s="165"/>
      <c r="GZ53" s="165"/>
      <c r="HA53" s="165"/>
      <c r="HB53" s="165"/>
      <c r="HC53" s="165"/>
      <c r="HD53" s="165"/>
      <c r="HE53" s="165"/>
      <c r="HF53" s="165"/>
      <c r="HG53" s="165"/>
      <c r="HH53" s="165"/>
      <c r="HI53" s="165"/>
      <c r="HJ53" s="165"/>
      <c r="HK53" s="165"/>
      <c r="HL53" s="165"/>
      <c r="HM53" s="165"/>
      <c r="HN53" s="165"/>
      <c r="HO53" s="165"/>
      <c r="HP53" s="165"/>
      <c r="HQ53" s="165"/>
      <c r="HR53" s="165"/>
      <c r="HS53" s="165"/>
      <c r="HT53" s="165"/>
      <c r="HU53" s="165"/>
      <c r="HV53" s="165"/>
      <c r="HW53" s="165"/>
      <c r="HX53" s="165"/>
      <c r="HY53" s="165"/>
      <c r="HZ53" s="165"/>
      <c r="IA53" s="165"/>
      <c r="IB53" s="165"/>
      <c r="IC53" s="165"/>
      <c r="ID53" s="165"/>
      <c r="IE53" s="165"/>
      <c r="IF53" s="165"/>
      <c r="IG53" s="165"/>
      <c r="IH53" s="165"/>
      <c r="II53" s="165"/>
      <c r="IJ53" s="165"/>
      <c r="IK53" s="165"/>
      <c r="IL53" s="165"/>
      <c r="IM53" s="165"/>
      <c r="IN53" s="165"/>
      <c r="IO53" s="165"/>
      <c r="IP53" s="165"/>
      <c r="IQ53" s="165"/>
      <c r="IR53" s="165"/>
    </row>
    <row r="54" spans="1:252" s="145" customFormat="1" ht="20.100000000000001" customHeight="1">
      <c r="A54" s="168"/>
      <c r="B54" s="169" t="s">
        <v>38</v>
      </c>
      <c r="C54" s="170">
        <f t="shared" ref="C54:I54" si="3">SUM(C44+C49+C53)</f>
        <v>85235.700000000012</v>
      </c>
      <c r="D54" s="170">
        <f t="shared" si="3"/>
        <v>80198.22</v>
      </c>
      <c r="E54" s="170">
        <f t="shared" si="3"/>
        <v>66460</v>
      </c>
      <c r="F54" s="170">
        <f t="shared" si="3"/>
        <v>128412.74000000002</v>
      </c>
      <c r="G54" s="170">
        <f t="shared" si="3"/>
        <v>78600</v>
      </c>
      <c r="H54" s="170">
        <f t="shared" si="3"/>
        <v>70050</v>
      </c>
      <c r="I54" s="170">
        <f t="shared" si="3"/>
        <v>71350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</row>
    <row r="55" spans="1:252" ht="15.6" customHeight="1"/>
    <row r="56" spans="1:252" ht="21.2" customHeight="1">
      <c r="A56" s="201"/>
      <c r="B56" s="201"/>
      <c r="C56" s="201"/>
      <c r="D56" s="201"/>
      <c r="E56" s="201"/>
      <c r="F56" s="201"/>
      <c r="G56" s="201"/>
      <c r="H56" s="201"/>
      <c r="I56" s="201"/>
    </row>
    <row r="57" spans="1:252" ht="21.2" customHeight="1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252" ht="15.6" customHeight="1">
      <c r="A58" s="2"/>
      <c r="C58" s="3"/>
      <c r="D58" s="3"/>
      <c r="E58" s="3"/>
      <c r="F58" s="3"/>
      <c r="G58" s="4"/>
    </row>
    <row r="59" spans="1:252" ht="22.35" customHeight="1"/>
    <row r="60" spans="1:252" ht="20.100000000000001" customHeight="1"/>
    <row r="61" spans="1:252" ht="20.100000000000001" customHeight="1"/>
    <row r="62" spans="1:252" ht="20.100000000000001" customHeight="1"/>
    <row r="63" spans="1:252" ht="20.100000000000001" customHeight="1"/>
    <row r="64" spans="1:25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spans="1:2" ht="20.100000000000001" customHeight="1"/>
    <row r="146" spans="1:2" ht="20.100000000000001" customHeight="1"/>
    <row r="147" spans="1:2" ht="20.100000000000001" customHeight="1"/>
    <row r="148" spans="1:2" ht="20.100000000000001" customHeight="1"/>
    <row r="149" spans="1:2" ht="20.100000000000001" customHeight="1"/>
    <row r="150" spans="1:2" ht="20.100000000000001" customHeight="1"/>
    <row r="151" spans="1:2" ht="20.100000000000001" customHeight="1"/>
    <row r="152" spans="1:2" ht="20.100000000000001" customHeight="1">
      <c r="A152" s="3"/>
      <c r="B152" s="3"/>
    </row>
    <row r="153" spans="1:2" ht="20.100000000000001" customHeight="1">
      <c r="A153" s="3"/>
      <c r="B153" s="3"/>
    </row>
    <row r="154" spans="1:2" ht="20.100000000000001" customHeight="1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197"/>
      <c r="B157" s="197"/>
    </row>
    <row r="158" spans="1:2">
      <c r="A158" s="198"/>
      <c r="B158" s="198"/>
    </row>
    <row r="159" spans="1:2">
      <c r="A159" s="197"/>
      <c r="B159" s="197"/>
    </row>
    <row r="160" spans="1:2">
      <c r="A160" s="2"/>
    </row>
    <row r="161" spans="1:2" ht="23.25" customHeight="1">
      <c r="A161" s="15"/>
      <c r="B161" s="15"/>
    </row>
    <row r="162" spans="1:2">
      <c r="A162" s="16"/>
      <c r="B162" s="17"/>
    </row>
    <row r="163" spans="1:2">
      <c r="A163" s="16"/>
      <c r="B163" s="17"/>
    </row>
    <row r="164" spans="1:2">
      <c r="A164" s="18"/>
      <c r="B164" s="19"/>
    </row>
    <row r="165" spans="1:2">
      <c r="A165" s="20"/>
      <c r="B165" s="21"/>
    </row>
    <row r="166" spans="1:2">
      <c r="A166" s="18"/>
      <c r="B166" s="19"/>
    </row>
    <row r="167" spans="1:2">
      <c r="A167" s="20"/>
      <c r="B167" s="21"/>
    </row>
    <row r="168" spans="1:2">
      <c r="A168" s="18"/>
      <c r="B168" s="19"/>
    </row>
    <row r="169" spans="1:2">
      <c r="A169" s="20"/>
      <c r="B169" s="21"/>
    </row>
    <row r="170" spans="1:2">
      <c r="A170" s="20"/>
      <c r="B170" s="21"/>
    </row>
    <row r="171" spans="1:2">
      <c r="A171" s="18"/>
      <c r="B171" s="19"/>
    </row>
    <row r="172" spans="1:2">
      <c r="A172" s="22"/>
      <c r="B172" s="21"/>
    </row>
    <row r="173" spans="1:2">
      <c r="A173" s="22"/>
      <c r="B173" s="21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22"/>
      <c r="B180" s="21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</sheetData>
  <sheetProtection selectLockedCells="1" selectUnlockedCells="1"/>
  <mergeCells count="8">
    <mergeCell ref="A157:B157"/>
    <mergeCell ref="A158:B158"/>
    <mergeCell ref="A159:B159"/>
    <mergeCell ref="A1:I1"/>
    <mergeCell ref="A2:I2"/>
    <mergeCell ref="A3:I3"/>
    <mergeCell ref="A56:I56"/>
    <mergeCell ref="A57:I57"/>
  </mergeCells>
  <printOptions horizontalCentered="1"/>
  <pageMargins left="0.20069444444444445" right="0.19652777777777777" top="0.2361111111111111" bottom="0.2361111111111111" header="0.51180555555555551" footer="0.51180555555555551"/>
  <pageSetup paperSize="9" scale="75" firstPageNumber="0" orientation="landscape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E258"/>
  <sheetViews>
    <sheetView tabSelected="1" showWhiteSpace="0" topLeftCell="A220" zoomScaleSheetLayoutView="100" workbookViewId="0">
      <selection activeCell="A2" sqref="A2:I2"/>
    </sheetView>
  </sheetViews>
  <sheetFormatPr defaultColWidth="11.5703125" defaultRowHeight="15"/>
  <cols>
    <col min="1" max="1" width="15.28515625" style="23" customWidth="1"/>
    <col min="2" max="2" width="36.42578125" style="23" customWidth="1"/>
    <col min="3" max="9" width="12.85546875" style="23" customWidth="1"/>
    <col min="10" max="10" width="10.140625" style="23" customWidth="1"/>
    <col min="11" max="11" width="15.28515625" style="23" customWidth="1"/>
    <col min="12" max="12" width="12.42578125" style="23" customWidth="1"/>
    <col min="13" max="13" width="10.42578125" style="23" customWidth="1"/>
    <col min="14" max="254" width="9.140625" style="23" customWidth="1"/>
    <col min="255" max="16384" width="11.5703125" style="23"/>
  </cols>
  <sheetData>
    <row r="2" spans="1:12" ht="16.350000000000001" customHeight="1">
      <c r="A2" s="202" t="s">
        <v>341</v>
      </c>
      <c r="B2" s="202"/>
      <c r="C2" s="202"/>
      <c r="D2" s="202"/>
      <c r="E2" s="202"/>
      <c r="F2" s="202"/>
      <c r="G2" s="202"/>
      <c r="H2" s="202"/>
      <c r="I2" s="202"/>
    </row>
    <row r="3" spans="1:12" ht="16.350000000000001" customHeight="1">
      <c r="G3"/>
      <c r="H3"/>
      <c r="I3" s="107" t="s">
        <v>167</v>
      </c>
    </row>
    <row r="4" spans="1:12" ht="46.5" customHeight="1">
      <c r="A4" s="24" t="s">
        <v>1</v>
      </c>
      <c r="B4" s="24" t="s">
        <v>39</v>
      </c>
      <c r="C4" s="120" t="s">
        <v>206</v>
      </c>
      <c r="D4" s="120" t="s">
        <v>207</v>
      </c>
      <c r="E4" s="120" t="s">
        <v>208</v>
      </c>
      <c r="F4" s="11" t="s">
        <v>202</v>
      </c>
      <c r="G4" s="10" t="s">
        <v>212</v>
      </c>
      <c r="H4" s="10" t="s">
        <v>213</v>
      </c>
      <c r="I4" s="10" t="s">
        <v>214</v>
      </c>
      <c r="J4" s="25"/>
      <c r="K4" s="25"/>
      <c r="L4" s="25"/>
    </row>
    <row r="5" spans="1:12" ht="29.1" customHeight="1">
      <c r="A5" s="26"/>
      <c r="B5" s="27"/>
      <c r="C5" s="28">
        <f t="shared" ref="C5:I5" si="0">C49+C52+C96+C137+C141+C153+C157+C161+C163+C166+C183+C188+C204+C71</f>
        <v>74281.830000000016</v>
      </c>
      <c r="D5" s="28">
        <f t="shared" si="0"/>
        <v>71344.220000000016</v>
      </c>
      <c r="E5" s="28">
        <f t="shared" si="0"/>
        <v>66460</v>
      </c>
      <c r="F5" s="28">
        <f t="shared" si="0"/>
        <v>89028.010000000009</v>
      </c>
      <c r="G5" s="28">
        <f t="shared" si="0"/>
        <v>78600</v>
      </c>
      <c r="H5" s="28">
        <f t="shared" si="0"/>
        <v>70050</v>
      </c>
      <c r="I5" s="28">
        <f t="shared" si="0"/>
        <v>71350</v>
      </c>
      <c r="J5" s="25"/>
      <c r="K5" s="25"/>
      <c r="L5" s="25"/>
    </row>
    <row r="6" spans="1:12" ht="16.5" customHeight="1">
      <c r="A6" s="29"/>
      <c r="B6" s="203"/>
      <c r="C6" s="203"/>
      <c r="D6" s="203"/>
      <c r="E6" s="203"/>
      <c r="F6" s="203"/>
      <c r="G6" s="203"/>
      <c r="H6" s="30"/>
      <c r="I6" s="30"/>
      <c r="J6" s="25"/>
      <c r="K6" s="25"/>
      <c r="L6" s="25"/>
    </row>
    <row r="7" spans="1:12" ht="16.5" customHeight="1">
      <c r="A7" s="31" t="s">
        <v>43</v>
      </c>
      <c r="B7" s="32" t="s">
        <v>99</v>
      </c>
      <c r="C7" s="7">
        <v>19357.93</v>
      </c>
      <c r="D7" s="7">
        <v>18693.169999999998</v>
      </c>
      <c r="E7" s="7">
        <v>22500</v>
      </c>
      <c r="F7" s="7">
        <v>20500</v>
      </c>
      <c r="G7" s="7">
        <v>22810</v>
      </c>
      <c r="H7" s="7">
        <v>22810</v>
      </c>
      <c r="I7" s="7">
        <v>22810</v>
      </c>
      <c r="J7" s="25"/>
      <c r="K7" s="25"/>
      <c r="L7" s="25"/>
    </row>
    <row r="8" spans="1:12" ht="16.5" customHeight="1">
      <c r="A8" s="31" t="s">
        <v>44</v>
      </c>
      <c r="B8" s="32" t="s">
        <v>79</v>
      </c>
      <c r="C8" s="7">
        <v>0</v>
      </c>
      <c r="D8" s="7">
        <v>0</v>
      </c>
      <c r="E8" s="7">
        <v>0</v>
      </c>
      <c r="F8" s="7">
        <v>730</v>
      </c>
      <c r="G8" s="7">
        <v>1000</v>
      </c>
      <c r="H8" s="7">
        <v>1000</v>
      </c>
      <c r="I8" s="7">
        <v>1000</v>
      </c>
      <c r="J8" s="25"/>
      <c r="K8" s="25"/>
      <c r="L8" s="25"/>
    </row>
    <row r="9" spans="1:12" ht="16.5" customHeight="1">
      <c r="A9" s="31" t="s">
        <v>175</v>
      </c>
      <c r="B9" s="32" t="s">
        <v>176</v>
      </c>
      <c r="C9" s="7">
        <v>290</v>
      </c>
      <c r="D9" s="7">
        <v>220</v>
      </c>
      <c r="E9" s="7">
        <v>0</v>
      </c>
      <c r="F9" s="7">
        <v>150</v>
      </c>
      <c r="G9" s="7">
        <v>250</v>
      </c>
      <c r="H9" s="7">
        <v>250</v>
      </c>
      <c r="I9" s="7">
        <v>250</v>
      </c>
      <c r="J9" s="25"/>
      <c r="K9" s="25"/>
      <c r="L9" s="25"/>
    </row>
    <row r="10" spans="1:12" ht="16.5" customHeight="1">
      <c r="A10" s="31" t="s">
        <v>45</v>
      </c>
      <c r="B10" s="32" t="s">
        <v>40</v>
      </c>
      <c r="C10" s="7">
        <v>859.61</v>
      </c>
      <c r="D10" s="7">
        <v>796.5</v>
      </c>
      <c r="E10" s="7">
        <v>1150</v>
      </c>
      <c r="F10" s="7">
        <v>890</v>
      </c>
      <c r="G10" s="7">
        <v>1130</v>
      </c>
      <c r="H10" s="7">
        <v>1130</v>
      </c>
      <c r="I10" s="7">
        <v>1130</v>
      </c>
      <c r="J10" s="25"/>
      <c r="K10" s="25"/>
      <c r="L10" s="25"/>
    </row>
    <row r="11" spans="1:12" ht="16.5" customHeight="1">
      <c r="A11" s="91" t="s">
        <v>166</v>
      </c>
      <c r="B11" s="92" t="s">
        <v>233</v>
      </c>
      <c r="C11" s="93">
        <v>1110.1600000000001</v>
      </c>
      <c r="D11" s="93">
        <v>1209.3599999999999</v>
      </c>
      <c r="E11" s="93">
        <v>1200</v>
      </c>
      <c r="F11" s="93">
        <v>1130</v>
      </c>
      <c r="G11" s="93">
        <v>1251</v>
      </c>
      <c r="H11" s="93">
        <v>1251</v>
      </c>
      <c r="I11" s="93">
        <v>1251</v>
      </c>
      <c r="J11" s="25"/>
      <c r="K11" s="25"/>
      <c r="L11" s="25"/>
    </row>
    <row r="12" spans="1:12" ht="16.5" customHeight="1">
      <c r="A12" s="31" t="s">
        <v>46</v>
      </c>
      <c r="B12" s="32" t="s">
        <v>100</v>
      </c>
      <c r="C12" s="7">
        <v>288.39999999999998</v>
      </c>
      <c r="D12" s="7">
        <v>279.02999999999997</v>
      </c>
      <c r="E12" s="7">
        <v>300</v>
      </c>
      <c r="F12" s="7">
        <v>285</v>
      </c>
      <c r="G12" s="7">
        <v>334</v>
      </c>
      <c r="H12" s="7">
        <v>334</v>
      </c>
      <c r="I12" s="7">
        <v>334</v>
      </c>
      <c r="J12" s="25"/>
      <c r="K12" s="25"/>
      <c r="L12" s="25"/>
    </row>
    <row r="13" spans="1:12" ht="16.5" customHeight="1">
      <c r="A13" s="94" t="s">
        <v>47</v>
      </c>
      <c r="B13" s="95" t="s">
        <v>73</v>
      </c>
      <c r="C13" s="96">
        <v>3247.48</v>
      </c>
      <c r="D13" s="96">
        <v>3008.12</v>
      </c>
      <c r="E13" s="96">
        <v>3010</v>
      </c>
      <c r="F13" s="96">
        <v>2865</v>
      </c>
      <c r="G13" s="96">
        <v>3334</v>
      </c>
      <c r="H13" s="96">
        <v>3334</v>
      </c>
      <c r="I13" s="96">
        <v>3334</v>
      </c>
      <c r="J13" s="25"/>
      <c r="K13" s="25"/>
      <c r="L13" s="25"/>
    </row>
    <row r="14" spans="1:12" ht="16.5" customHeight="1">
      <c r="A14" s="31" t="s">
        <v>48</v>
      </c>
      <c r="B14" s="32" t="s">
        <v>74</v>
      </c>
      <c r="C14" s="7">
        <v>157.61000000000001</v>
      </c>
      <c r="D14" s="7">
        <v>260.85000000000002</v>
      </c>
      <c r="E14" s="7">
        <v>175</v>
      </c>
      <c r="F14" s="7">
        <v>168</v>
      </c>
      <c r="G14" s="7">
        <v>190</v>
      </c>
      <c r="H14" s="7">
        <v>190</v>
      </c>
      <c r="I14" s="7">
        <v>190</v>
      </c>
      <c r="J14" s="25"/>
      <c r="K14" s="25"/>
      <c r="L14" s="25"/>
    </row>
    <row r="15" spans="1:12" ht="16.5" customHeight="1">
      <c r="A15" s="31" t="s">
        <v>49</v>
      </c>
      <c r="B15" s="32" t="s">
        <v>101</v>
      </c>
      <c r="C15" s="7">
        <v>629.14</v>
      </c>
      <c r="D15" s="7">
        <v>536.65</v>
      </c>
      <c r="E15" s="7">
        <v>645</v>
      </c>
      <c r="F15" s="7">
        <v>405</v>
      </c>
      <c r="G15" s="7">
        <v>714</v>
      </c>
      <c r="H15" s="7">
        <v>714</v>
      </c>
      <c r="I15" s="7">
        <v>714</v>
      </c>
      <c r="J15" s="25"/>
      <c r="K15" s="25"/>
      <c r="L15" s="25"/>
    </row>
    <row r="16" spans="1:12" ht="16.5" customHeight="1">
      <c r="A16" s="31" t="s">
        <v>50</v>
      </c>
      <c r="B16" s="35" t="s">
        <v>102</v>
      </c>
      <c r="C16" s="7">
        <v>238.29</v>
      </c>
      <c r="D16" s="7">
        <v>195.51</v>
      </c>
      <c r="E16" s="7">
        <v>215</v>
      </c>
      <c r="F16" s="7">
        <v>126</v>
      </c>
      <c r="G16" s="7">
        <v>238</v>
      </c>
      <c r="H16" s="7">
        <v>238</v>
      </c>
      <c r="I16" s="7">
        <v>238</v>
      </c>
      <c r="J16" s="25"/>
      <c r="K16" s="25"/>
      <c r="L16" s="25"/>
    </row>
    <row r="17" spans="1:12" ht="16.5" customHeight="1">
      <c r="A17" s="31" t="s">
        <v>51</v>
      </c>
      <c r="B17" s="35" t="s">
        <v>323</v>
      </c>
      <c r="C17" s="7">
        <v>1025.25</v>
      </c>
      <c r="D17" s="7">
        <v>1020</v>
      </c>
      <c r="E17" s="7">
        <v>1057</v>
      </c>
      <c r="F17" s="7">
        <v>976</v>
      </c>
      <c r="G17" s="7">
        <v>1131</v>
      </c>
      <c r="H17" s="7">
        <v>1131</v>
      </c>
      <c r="I17" s="7">
        <v>1131</v>
      </c>
      <c r="J17" s="25"/>
      <c r="K17" s="25"/>
      <c r="L17" s="25"/>
    </row>
    <row r="18" spans="1:12" ht="16.5" customHeight="1">
      <c r="A18" s="31" t="s">
        <v>234</v>
      </c>
      <c r="B18" s="35" t="s">
        <v>235</v>
      </c>
      <c r="C18" s="7">
        <v>381.8</v>
      </c>
      <c r="D18" s="7">
        <v>348.6</v>
      </c>
      <c r="E18" s="7">
        <v>388</v>
      </c>
      <c r="F18" s="7">
        <v>356</v>
      </c>
      <c r="G18" s="7">
        <v>388</v>
      </c>
      <c r="H18" s="7">
        <v>388</v>
      </c>
      <c r="I18" s="7">
        <v>388</v>
      </c>
      <c r="J18" s="25"/>
      <c r="K18" s="25"/>
      <c r="L18" s="25"/>
    </row>
    <row r="19" spans="1:12" ht="16.5" customHeight="1">
      <c r="A19" s="31" t="s">
        <v>193</v>
      </c>
      <c r="B19" s="35" t="s">
        <v>194</v>
      </c>
      <c r="C19" s="7">
        <v>557.23</v>
      </c>
      <c r="D19" s="7">
        <v>455.1</v>
      </c>
      <c r="E19" s="7">
        <v>300</v>
      </c>
      <c r="F19" s="7">
        <v>560</v>
      </c>
      <c r="G19" s="7">
        <v>500</v>
      </c>
      <c r="H19" s="7">
        <v>500</v>
      </c>
      <c r="I19" s="7">
        <v>500</v>
      </c>
      <c r="J19" s="25"/>
      <c r="K19" s="25"/>
      <c r="L19" s="25"/>
    </row>
    <row r="20" spans="1:12" ht="16.5" customHeight="1">
      <c r="A20" s="31" t="s">
        <v>72</v>
      </c>
      <c r="B20" s="35" t="s">
        <v>103</v>
      </c>
      <c r="C20" s="7">
        <v>454.6</v>
      </c>
      <c r="D20" s="7">
        <v>304.89</v>
      </c>
      <c r="E20" s="7">
        <v>900</v>
      </c>
      <c r="F20" s="7">
        <v>599.98</v>
      </c>
      <c r="G20" s="7">
        <v>750</v>
      </c>
      <c r="H20" s="7">
        <v>850</v>
      </c>
      <c r="I20" s="7">
        <v>950</v>
      </c>
      <c r="J20" s="25"/>
      <c r="K20" s="25"/>
      <c r="L20" s="25"/>
    </row>
    <row r="21" spans="1:12" ht="16.5" customHeight="1">
      <c r="A21" s="31" t="s">
        <v>162</v>
      </c>
      <c r="B21" s="35" t="s">
        <v>163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25"/>
      <c r="K21" s="25"/>
      <c r="L21" s="25"/>
    </row>
    <row r="22" spans="1:12" ht="16.5" customHeight="1">
      <c r="A22" s="31" t="s">
        <v>52</v>
      </c>
      <c r="B22" s="35" t="s">
        <v>95</v>
      </c>
      <c r="C22" s="7">
        <v>796.17</v>
      </c>
      <c r="D22" s="7">
        <v>826.01</v>
      </c>
      <c r="E22" s="7">
        <v>900</v>
      </c>
      <c r="F22" s="7">
        <v>380</v>
      </c>
      <c r="G22" s="7">
        <v>400</v>
      </c>
      <c r="H22" s="7">
        <v>400</v>
      </c>
      <c r="I22" s="7">
        <v>400</v>
      </c>
      <c r="J22" s="25"/>
      <c r="K22" s="25"/>
      <c r="L22" s="25"/>
    </row>
    <row r="23" spans="1:12" ht="16.5" customHeight="1">
      <c r="A23" s="31" t="s">
        <v>326</v>
      </c>
      <c r="B23" s="35" t="s">
        <v>327</v>
      </c>
      <c r="C23" s="7">
        <v>0</v>
      </c>
      <c r="D23" s="7">
        <v>0</v>
      </c>
      <c r="E23" s="7">
        <v>0</v>
      </c>
      <c r="F23" s="7">
        <v>455</v>
      </c>
      <c r="G23" s="7">
        <v>520</v>
      </c>
      <c r="H23" s="7">
        <v>530</v>
      </c>
      <c r="I23" s="7">
        <v>550</v>
      </c>
      <c r="J23" s="25"/>
      <c r="K23" s="25"/>
      <c r="L23" s="25"/>
    </row>
    <row r="24" spans="1:12" ht="16.5" customHeight="1">
      <c r="A24" s="31" t="s">
        <v>195</v>
      </c>
      <c r="B24" s="35" t="s">
        <v>196</v>
      </c>
      <c r="C24" s="7">
        <v>925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25"/>
      <c r="K24" s="25"/>
      <c r="L24" s="25"/>
    </row>
    <row r="25" spans="1:12" ht="16.5" customHeight="1">
      <c r="A25" s="31" t="s">
        <v>53</v>
      </c>
      <c r="B25" s="35" t="s">
        <v>104</v>
      </c>
      <c r="C25" s="7">
        <v>0</v>
      </c>
      <c r="D25" s="7">
        <v>0</v>
      </c>
      <c r="E25" s="7">
        <v>0</v>
      </c>
      <c r="F25" s="7">
        <v>699</v>
      </c>
      <c r="G25" s="7">
        <v>350</v>
      </c>
      <c r="H25" s="7">
        <v>500</v>
      </c>
      <c r="I25" s="7">
        <v>600</v>
      </c>
      <c r="J25" s="25"/>
      <c r="K25" s="25"/>
      <c r="L25" s="25"/>
    </row>
    <row r="26" spans="1:12" ht="16.5" customHeight="1">
      <c r="A26" s="31" t="s">
        <v>54</v>
      </c>
      <c r="B26" s="35" t="s">
        <v>41</v>
      </c>
      <c r="C26" s="7">
        <v>518.79999999999995</v>
      </c>
      <c r="D26" s="7">
        <v>639.42999999999995</v>
      </c>
      <c r="E26" s="7">
        <v>700</v>
      </c>
      <c r="F26" s="7">
        <v>680</v>
      </c>
      <c r="G26" s="7">
        <v>750</v>
      </c>
      <c r="H26" s="7">
        <v>800</v>
      </c>
      <c r="I26" s="7">
        <v>850</v>
      </c>
      <c r="J26" s="25"/>
      <c r="K26" s="25"/>
      <c r="L26" s="25"/>
    </row>
    <row r="27" spans="1:12" ht="16.5" customHeight="1">
      <c r="A27" s="31">
        <v>1111633006</v>
      </c>
      <c r="B27" s="35" t="s">
        <v>83</v>
      </c>
      <c r="C27" s="7">
        <v>89.1</v>
      </c>
      <c r="D27" s="7">
        <v>87.45</v>
      </c>
      <c r="E27" s="7">
        <v>100</v>
      </c>
      <c r="F27" s="7">
        <v>85.47</v>
      </c>
      <c r="G27" s="7">
        <v>100</v>
      </c>
      <c r="H27" s="7">
        <v>100</v>
      </c>
      <c r="I27" s="7">
        <v>100</v>
      </c>
      <c r="J27" s="25"/>
      <c r="K27" s="25"/>
      <c r="L27" s="25"/>
    </row>
    <row r="28" spans="1:12" ht="16.5" customHeight="1">
      <c r="A28" s="31">
        <v>1111633006</v>
      </c>
      <c r="B28" s="35" t="s">
        <v>289</v>
      </c>
      <c r="C28" s="7">
        <v>0</v>
      </c>
      <c r="D28" s="7">
        <v>9</v>
      </c>
      <c r="E28" s="7">
        <v>0</v>
      </c>
      <c r="F28" s="7">
        <v>43.6</v>
      </c>
      <c r="G28" s="7">
        <v>50</v>
      </c>
      <c r="H28" s="7">
        <v>50</v>
      </c>
      <c r="I28" s="7">
        <v>50</v>
      </c>
      <c r="J28" s="25"/>
      <c r="K28" s="25"/>
      <c r="L28" s="25"/>
    </row>
    <row r="29" spans="1:12" ht="16.5" customHeight="1">
      <c r="A29" s="31" t="s">
        <v>55</v>
      </c>
      <c r="B29" s="35" t="s">
        <v>105</v>
      </c>
      <c r="C29" s="7">
        <v>519.49</v>
      </c>
      <c r="D29" s="7">
        <v>1157.5999999999999</v>
      </c>
      <c r="E29" s="7">
        <v>300</v>
      </c>
      <c r="F29" s="7">
        <v>300</v>
      </c>
      <c r="G29" s="7">
        <v>250</v>
      </c>
      <c r="H29" s="7">
        <v>250</v>
      </c>
      <c r="I29" s="7">
        <v>200</v>
      </c>
      <c r="J29" s="25"/>
      <c r="K29" s="25"/>
      <c r="L29" s="25"/>
    </row>
    <row r="30" spans="1:12" ht="16.5" customHeight="1">
      <c r="A30" s="31" t="s">
        <v>236</v>
      </c>
      <c r="B30" s="35" t="s">
        <v>237</v>
      </c>
      <c r="C30" s="7">
        <v>700</v>
      </c>
      <c r="D30" s="7">
        <v>279.99</v>
      </c>
      <c r="E30" s="7">
        <v>300</v>
      </c>
      <c r="F30" s="7">
        <v>945.11</v>
      </c>
      <c r="G30" s="7">
        <v>600</v>
      </c>
      <c r="H30" s="7">
        <v>700</v>
      </c>
      <c r="I30" s="7">
        <v>800</v>
      </c>
      <c r="J30" s="25"/>
      <c r="K30" s="25"/>
      <c r="L30" s="25"/>
    </row>
    <row r="31" spans="1:12" ht="16.5" customHeight="1">
      <c r="A31" s="31">
        <v>1111633015</v>
      </c>
      <c r="B31" s="35" t="s">
        <v>237</v>
      </c>
      <c r="C31" s="7">
        <v>25.28</v>
      </c>
      <c r="D31" s="7">
        <v>23.38</v>
      </c>
      <c r="E31" s="7">
        <v>50</v>
      </c>
      <c r="F31" s="7">
        <v>24.2</v>
      </c>
      <c r="G31" s="7">
        <v>30</v>
      </c>
      <c r="H31" s="7">
        <v>30</v>
      </c>
      <c r="I31" s="7">
        <v>30</v>
      </c>
      <c r="J31" s="25"/>
      <c r="K31" s="25"/>
      <c r="L31" s="25"/>
    </row>
    <row r="32" spans="1:12" ht="16.5" customHeight="1">
      <c r="A32" s="31" t="s">
        <v>56</v>
      </c>
      <c r="B32" s="35" t="s">
        <v>80</v>
      </c>
      <c r="C32" s="7">
        <v>59.53</v>
      </c>
      <c r="D32" s="7">
        <v>42.05</v>
      </c>
      <c r="E32" s="7">
        <v>100</v>
      </c>
      <c r="F32" s="7">
        <v>75</v>
      </c>
      <c r="G32" s="7">
        <v>100</v>
      </c>
      <c r="H32" s="7">
        <v>100</v>
      </c>
      <c r="I32" s="7">
        <v>100</v>
      </c>
      <c r="J32" s="25"/>
      <c r="K32" s="25"/>
      <c r="L32" s="25"/>
    </row>
    <row r="33" spans="1:12" ht="16.5" customHeight="1">
      <c r="A33" s="31" t="s">
        <v>57</v>
      </c>
      <c r="B33" s="35" t="s">
        <v>58</v>
      </c>
      <c r="C33" s="7">
        <v>175.4</v>
      </c>
      <c r="D33" s="7">
        <v>167</v>
      </c>
      <c r="E33" s="7">
        <v>250</v>
      </c>
      <c r="F33" s="7">
        <v>160</v>
      </c>
      <c r="G33" s="7">
        <v>250</v>
      </c>
      <c r="H33" s="7">
        <v>350</v>
      </c>
      <c r="I33" s="7">
        <v>350</v>
      </c>
      <c r="J33" s="25"/>
      <c r="K33" s="25"/>
      <c r="L33" s="25"/>
    </row>
    <row r="34" spans="1:12" ht="16.5" customHeight="1">
      <c r="A34" s="31" t="s">
        <v>59</v>
      </c>
      <c r="B34" s="35" t="s">
        <v>106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25"/>
      <c r="K34" s="25"/>
      <c r="L34" s="25"/>
    </row>
    <row r="35" spans="1:12" ht="16.5" customHeight="1">
      <c r="A35" s="31" t="s">
        <v>60</v>
      </c>
      <c r="B35" s="35" t="s">
        <v>160</v>
      </c>
      <c r="C35" s="7">
        <v>659.69</v>
      </c>
      <c r="D35" s="7">
        <v>41.48</v>
      </c>
      <c r="E35" s="7">
        <v>900</v>
      </c>
      <c r="F35" s="7">
        <v>150</v>
      </c>
      <c r="G35" s="7">
        <v>770</v>
      </c>
      <c r="H35" s="7">
        <v>800</v>
      </c>
      <c r="I35" s="7">
        <v>800</v>
      </c>
      <c r="J35" s="25"/>
      <c r="K35" s="25"/>
      <c r="L35" s="25"/>
    </row>
    <row r="36" spans="1:12" ht="16.5" customHeight="1">
      <c r="A36" s="31" t="s">
        <v>81</v>
      </c>
      <c r="B36" s="35" t="s">
        <v>290</v>
      </c>
      <c r="C36" s="7">
        <v>0</v>
      </c>
      <c r="D36" s="7">
        <v>50</v>
      </c>
      <c r="E36" s="7">
        <v>0</v>
      </c>
      <c r="F36" s="7">
        <v>50</v>
      </c>
      <c r="G36" s="7">
        <v>50</v>
      </c>
      <c r="H36" s="7">
        <v>50</v>
      </c>
      <c r="I36" s="7">
        <v>50</v>
      </c>
      <c r="J36" s="25"/>
      <c r="K36" s="25"/>
      <c r="L36" s="25"/>
    </row>
    <row r="37" spans="1:12" ht="16.5" customHeight="1">
      <c r="A37" s="31" t="s">
        <v>61</v>
      </c>
      <c r="B37" s="35" t="s">
        <v>82</v>
      </c>
      <c r="C37" s="7">
        <v>46</v>
      </c>
      <c r="D37" s="7">
        <v>260.54000000000002</v>
      </c>
      <c r="E37" s="7">
        <v>150</v>
      </c>
      <c r="F37" s="7">
        <v>260</v>
      </c>
      <c r="G37" s="7">
        <v>250</v>
      </c>
      <c r="H37" s="7">
        <v>300</v>
      </c>
      <c r="I37" s="7">
        <v>300</v>
      </c>
      <c r="J37" s="25"/>
      <c r="K37" s="25"/>
      <c r="L37" s="25"/>
    </row>
    <row r="38" spans="1:12" ht="16.5" customHeight="1">
      <c r="A38" s="31" t="s">
        <v>62</v>
      </c>
      <c r="B38" s="35" t="s">
        <v>63</v>
      </c>
      <c r="C38" s="7">
        <v>2437.75</v>
      </c>
      <c r="D38" s="7">
        <v>3106.28</v>
      </c>
      <c r="E38" s="7">
        <v>2000</v>
      </c>
      <c r="F38" s="7">
        <v>6031.64</v>
      </c>
      <c r="G38" s="7">
        <v>1900</v>
      </c>
      <c r="H38" s="7">
        <v>2500</v>
      </c>
      <c r="I38" s="7">
        <v>2550</v>
      </c>
      <c r="J38" s="25"/>
      <c r="K38" s="25"/>
      <c r="L38" s="25"/>
    </row>
    <row r="39" spans="1:12" ht="16.5" customHeight="1">
      <c r="A39" s="31" t="s">
        <v>65</v>
      </c>
      <c r="B39" s="35" t="s">
        <v>291</v>
      </c>
      <c r="C39" s="7">
        <v>0</v>
      </c>
      <c r="D39" s="7">
        <v>27.87</v>
      </c>
      <c r="E39" s="7">
        <v>50</v>
      </c>
      <c r="F39" s="7">
        <v>289.72000000000003</v>
      </c>
      <c r="G39" s="7">
        <v>100</v>
      </c>
      <c r="H39" s="7">
        <v>100</v>
      </c>
      <c r="I39" s="7">
        <v>150</v>
      </c>
      <c r="J39" s="25"/>
      <c r="K39" s="25"/>
      <c r="L39" s="25"/>
    </row>
    <row r="40" spans="1:12" ht="16.5" customHeight="1">
      <c r="A40" s="31" t="s">
        <v>66</v>
      </c>
      <c r="B40" s="35" t="s">
        <v>42</v>
      </c>
      <c r="C40" s="7">
        <v>1324.62</v>
      </c>
      <c r="D40" s="7">
        <v>871.2</v>
      </c>
      <c r="E40" s="7">
        <v>1500</v>
      </c>
      <c r="F40" s="7">
        <v>880</v>
      </c>
      <c r="G40" s="7">
        <v>1300</v>
      </c>
      <c r="H40" s="7">
        <v>1500</v>
      </c>
      <c r="I40" s="7">
        <v>1600</v>
      </c>
      <c r="J40" s="25"/>
      <c r="K40" s="25"/>
      <c r="L40" s="25"/>
    </row>
    <row r="41" spans="1:12" ht="16.5" customHeight="1">
      <c r="A41" s="31" t="s">
        <v>67</v>
      </c>
      <c r="B41" s="35" t="s">
        <v>107</v>
      </c>
      <c r="C41" s="7">
        <v>690.65</v>
      </c>
      <c r="D41" s="7">
        <v>414.39</v>
      </c>
      <c r="E41" s="7">
        <v>500</v>
      </c>
      <c r="F41" s="7">
        <v>690</v>
      </c>
      <c r="G41" s="7">
        <v>550</v>
      </c>
      <c r="H41" s="7">
        <v>550</v>
      </c>
      <c r="I41" s="7">
        <v>550</v>
      </c>
      <c r="J41" s="25"/>
      <c r="K41" s="25"/>
      <c r="L41" s="25"/>
    </row>
    <row r="42" spans="1:12" ht="16.5" customHeight="1">
      <c r="A42" s="31" t="s">
        <v>68</v>
      </c>
      <c r="B42" s="35" t="s">
        <v>69</v>
      </c>
      <c r="C42" s="7">
        <v>148.05000000000001</v>
      </c>
      <c r="D42" s="7">
        <v>306.58</v>
      </c>
      <c r="E42" s="7">
        <v>400</v>
      </c>
      <c r="F42" s="7">
        <v>310</v>
      </c>
      <c r="G42" s="7">
        <v>450</v>
      </c>
      <c r="H42" s="7">
        <v>460</v>
      </c>
      <c r="I42" s="7">
        <v>460</v>
      </c>
      <c r="J42" s="25"/>
      <c r="K42" s="25"/>
      <c r="L42" s="25"/>
    </row>
    <row r="43" spans="1:12" ht="16.5" customHeight="1">
      <c r="A43" s="31" t="s">
        <v>164</v>
      </c>
      <c r="B43" s="35" t="s">
        <v>165</v>
      </c>
      <c r="C43" s="7">
        <v>782.54</v>
      </c>
      <c r="D43" s="7">
        <v>625.64</v>
      </c>
      <c r="E43" s="7">
        <v>600</v>
      </c>
      <c r="F43" s="7">
        <v>1181</v>
      </c>
      <c r="G43" s="7">
        <v>650</v>
      </c>
      <c r="H43" s="7">
        <v>750</v>
      </c>
      <c r="I43" s="7">
        <v>750</v>
      </c>
      <c r="J43" s="25"/>
      <c r="K43" s="25"/>
      <c r="L43" s="25"/>
    </row>
    <row r="44" spans="1:12" ht="16.5" customHeight="1">
      <c r="A44" s="31" t="s">
        <v>70</v>
      </c>
      <c r="B44" s="35" t="s">
        <v>108</v>
      </c>
      <c r="C44" s="7">
        <v>1435</v>
      </c>
      <c r="D44" s="7">
        <v>1865.74</v>
      </c>
      <c r="E44" s="7">
        <v>1500</v>
      </c>
      <c r="F44" s="7">
        <v>1750</v>
      </c>
      <c r="G44" s="7">
        <v>800</v>
      </c>
      <c r="H44" s="7">
        <v>1000</v>
      </c>
      <c r="I44" s="7">
        <v>1000</v>
      </c>
      <c r="J44" s="25"/>
      <c r="K44" s="25"/>
      <c r="L44" s="25"/>
    </row>
    <row r="45" spans="1:12" ht="16.5" customHeight="1">
      <c r="A45" s="31" t="s">
        <v>109</v>
      </c>
      <c r="B45" s="35" t="s">
        <v>110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25"/>
      <c r="K45" s="25"/>
      <c r="L45" s="25"/>
    </row>
    <row r="46" spans="1:12" ht="16.5" customHeight="1">
      <c r="A46" s="31" t="s">
        <v>292</v>
      </c>
      <c r="B46" s="35" t="s">
        <v>293</v>
      </c>
      <c r="C46" s="7">
        <v>0</v>
      </c>
      <c r="D46" s="7">
        <v>30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25"/>
      <c r="K46" s="25"/>
      <c r="L46" s="25"/>
    </row>
    <row r="47" spans="1:12" ht="16.5" customHeight="1">
      <c r="A47" s="31" t="s">
        <v>71</v>
      </c>
      <c r="B47" s="35" t="s">
        <v>111</v>
      </c>
      <c r="C47" s="7">
        <v>0</v>
      </c>
      <c r="D47" s="7">
        <v>0</v>
      </c>
      <c r="E47" s="7">
        <v>0</v>
      </c>
      <c r="F47" s="7">
        <v>0</v>
      </c>
      <c r="G47" s="7">
        <v>3500</v>
      </c>
      <c r="H47" s="7">
        <v>0</v>
      </c>
      <c r="I47" s="7">
        <v>0</v>
      </c>
      <c r="J47" s="25"/>
      <c r="K47" s="25"/>
      <c r="L47" s="25"/>
    </row>
    <row r="48" spans="1:12" ht="16.5" customHeight="1">
      <c r="A48" s="31" t="s">
        <v>112</v>
      </c>
      <c r="B48" s="35" t="s">
        <v>113</v>
      </c>
      <c r="C48" s="7">
        <v>298.04000000000002</v>
      </c>
      <c r="D48" s="7">
        <v>105.37</v>
      </c>
      <c r="E48" s="7">
        <v>0</v>
      </c>
      <c r="F48" s="7">
        <v>158.4</v>
      </c>
      <c r="G48" s="7">
        <v>0</v>
      </c>
      <c r="H48" s="7">
        <v>0</v>
      </c>
      <c r="I48" s="7">
        <v>0</v>
      </c>
      <c r="J48" s="25"/>
      <c r="K48" s="25"/>
      <c r="L48" s="25"/>
    </row>
    <row r="49" spans="1:109" s="77" customFormat="1" ht="28.35" customHeight="1">
      <c r="A49" s="74" t="s">
        <v>86</v>
      </c>
      <c r="B49" s="75" t="s">
        <v>98</v>
      </c>
      <c r="C49" s="76">
        <f t="shared" ref="C49:I49" si="1">SUM(C7:C48)</f>
        <v>40228.610000000008</v>
      </c>
      <c r="D49" s="76">
        <f t="shared" si="1"/>
        <v>38264.779999999992</v>
      </c>
      <c r="E49" s="76">
        <f t="shared" si="1"/>
        <v>42140</v>
      </c>
      <c r="F49" s="76">
        <f>SUM(F7:F48)</f>
        <v>45339.119999999995</v>
      </c>
      <c r="G49" s="76">
        <f t="shared" si="1"/>
        <v>47740</v>
      </c>
      <c r="H49" s="90">
        <f t="shared" si="1"/>
        <v>45940</v>
      </c>
      <c r="I49" s="90">
        <f t="shared" si="1"/>
        <v>46460</v>
      </c>
      <c r="J49" s="82"/>
      <c r="K49" s="82"/>
      <c r="L49" s="82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</row>
    <row r="50" spans="1:109" ht="16.5" customHeight="1">
      <c r="A50" s="31" t="s">
        <v>64</v>
      </c>
      <c r="B50" s="32" t="s">
        <v>177</v>
      </c>
      <c r="C50" s="7">
        <v>180</v>
      </c>
      <c r="D50" s="7">
        <v>1200</v>
      </c>
      <c r="E50" s="7">
        <v>400</v>
      </c>
      <c r="F50" s="7">
        <v>500</v>
      </c>
      <c r="G50" s="7">
        <v>1000</v>
      </c>
      <c r="H50" s="83">
        <v>500</v>
      </c>
      <c r="I50" s="83">
        <v>500</v>
      </c>
      <c r="J50" s="82"/>
      <c r="K50" s="82"/>
      <c r="L50" s="82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</row>
    <row r="51" spans="1:109" ht="16.5" customHeight="1">
      <c r="A51" s="31" t="s">
        <v>65</v>
      </c>
      <c r="B51" s="32" t="s">
        <v>114</v>
      </c>
      <c r="C51" s="7">
        <v>381.46</v>
      </c>
      <c r="D51" s="7">
        <v>472.22</v>
      </c>
      <c r="E51" s="7">
        <v>400</v>
      </c>
      <c r="F51" s="7">
        <v>286.60000000000002</v>
      </c>
      <c r="G51" s="7">
        <v>400</v>
      </c>
      <c r="H51" s="83">
        <v>400</v>
      </c>
      <c r="I51" s="83">
        <v>400</v>
      </c>
      <c r="J51" s="82"/>
      <c r="K51" s="82"/>
      <c r="L51" s="82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</row>
    <row r="52" spans="1:109" s="78" customFormat="1" ht="16.5" customHeight="1">
      <c r="A52" s="72" t="s">
        <v>85</v>
      </c>
      <c r="B52" s="73" t="s">
        <v>115</v>
      </c>
      <c r="C52" s="81">
        <f t="shared" ref="C52:I52" si="2">SUM(C50:C51)</f>
        <v>561.46</v>
      </c>
      <c r="D52" s="81">
        <f t="shared" si="2"/>
        <v>1672.22</v>
      </c>
      <c r="E52" s="81">
        <f t="shared" si="2"/>
        <v>800</v>
      </c>
      <c r="F52" s="81">
        <f t="shared" si="2"/>
        <v>786.6</v>
      </c>
      <c r="G52" s="81">
        <f t="shared" si="2"/>
        <v>1400</v>
      </c>
      <c r="H52" s="81">
        <f t="shared" si="2"/>
        <v>900</v>
      </c>
      <c r="I52" s="81">
        <f t="shared" si="2"/>
        <v>900</v>
      </c>
      <c r="J52" s="82"/>
      <c r="K52" s="82"/>
      <c r="L52" s="82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</row>
    <row r="53" spans="1:109" ht="16.5" customHeight="1">
      <c r="A53" s="31">
        <v>1111621</v>
      </c>
      <c r="B53" s="32" t="s">
        <v>238</v>
      </c>
      <c r="C53" s="7">
        <v>18.95</v>
      </c>
      <c r="D53" s="7">
        <v>5</v>
      </c>
      <c r="E53" s="7">
        <v>0</v>
      </c>
      <c r="F53" s="7">
        <v>5</v>
      </c>
      <c r="G53" s="7">
        <v>0</v>
      </c>
      <c r="H53" s="7">
        <v>0</v>
      </c>
      <c r="I53" s="7">
        <v>0</v>
      </c>
      <c r="J53" s="25"/>
      <c r="K53" s="25"/>
      <c r="L53" s="25"/>
    </row>
    <row r="54" spans="1:109" ht="16.5" customHeight="1">
      <c r="A54" s="31">
        <v>1111623</v>
      </c>
      <c r="B54" s="32" t="s">
        <v>239</v>
      </c>
      <c r="C54" s="7">
        <v>5.05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25"/>
      <c r="K54" s="25"/>
      <c r="L54" s="25"/>
    </row>
    <row r="55" spans="1:109" ht="16.5" customHeight="1">
      <c r="A55" s="31">
        <v>1111625002</v>
      </c>
      <c r="B55" s="32" t="s">
        <v>240</v>
      </c>
      <c r="C55" s="7">
        <v>8.5</v>
      </c>
      <c r="D55" s="7">
        <v>8.5399999999999991</v>
      </c>
      <c r="E55" s="7">
        <v>0</v>
      </c>
      <c r="F55" s="7">
        <v>7.56</v>
      </c>
      <c r="G55" s="7">
        <v>0</v>
      </c>
      <c r="H55" s="7">
        <v>0</v>
      </c>
      <c r="I55" s="7">
        <v>0</v>
      </c>
      <c r="J55" s="25"/>
      <c r="K55" s="25"/>
      <c r="L55" s="25"/>
    </row>
    <row r="56" spans="1:109" ht="16.5" customHeight="1">
      <c r="A56" s="31">
        <v>1111625003</v>
      </c>
      <c r="B56" s="32" t="s">
        <v>241</v>
      </c>
      <c r="C56" s="7">
        <v>0.48</v>
      </c>
      <c r="D56" s="7">
        <v>0.48</v>
      </c>
      <c r="E56" s="7">
        <v>0</v>
      </c>
      <c r="F56" s="7">
        <v>0.53</v>
      </c>
      <c r="G56" s="7">
        <v>0</v>
      </c>
      <c r="H56" s="7">
        <v>0</v>
      </c>
      <c r="I56" s="7">
        <v>0</v>
      </c>
      <c r="J56" s="25"/>
      <c r="K56" s="25"/>
      <c r="L56" s="25"/>
    </row>
    <row r="57" spans="1:109" ht="16.5" customHeight="1">
      <c r="A57" s="31">
        <v>1111625004</v>
      </c>
      <c r="B57" s="32" t="s">
        <v>242</v>
      </c>
      <c r="C57" s="7">
        <v>1.82</v>
      </c>
      <c r="D57" s="7">
        <v>1.5</v>
      </c>
      <c r="E57" s="7">
        <v>0</v>
      </c>
      <c r="F57" s="7">
        <v>1.5</v>
      </c>
      <c r="G57" s="7">
        <v>0</v>
      </c>
      <c r="H57" s="7">
        <v>0</v>
      </c>
      <c r="I57" s="7">
        <v>0</v>
      </c>
      <c r="J57" s="25"/>
      <c r="K57" s="25"/>
      <c r="L57" s="25"/>
    </row>
    <row r="58" spans="1:109" ht="16.5" customHeight="1">
      <c r="A58" s="31">
        <v>1111625007</v>
      </c>
      <c r="B58" s="32" t="s">
        <v>294</v>
      </c>
      <c r="C58" s="7">
        <v>2.88</v>
      </c>
      <c r="D58" s="7">
        <v>2.89</v>
      </c>
      <c r="E58" s="7">
        <v>0</v>
      </c>
      <c r="F58" s="7">
        <v>2.66</v>
      </c>
      <c r="G58" s="7">
        <v>0</v>
      </c>
      <c r="H58" s="7">
        <v>0</v>
      </c>
      <c r="I58" s="7">
        <v>0</v>
      </c>
      <c r="J58" s="25"/>
      <c r="K58" s="25"/>
      <c r="L58" s="25"/>
    </row>
    <row r="59" spans="1:109" ht="16.5" customHeight="1">
      <c r="A59" s="31">
        <v>1111631001</v>
      </c>
      <c r="B59" s="32" t="s">
        <v>324</v>
      </c>
      <c r="C59" s="7">
        <v>0</v>
      </c>
      <c r="D59" s="7">
        <v>0</v>
      </c>
      <c r="E59" s="7">
        <v>0</v>
      </c>
      <c r="F59" s="7">
        <v>1.95</v>
      </c>
      <c r="G59" s="7">
        <v>0</v>
      </c>
      <c r="H59" s="7">
        <v>0</v>
      </c>
      <c r="I59" s="7">
        <v>0</v>
      </c>
      <c r="J59" s="25"/>
      <c r="K59" s="25"/>
      <c r="L59" s="25"/>
    </row>
    <row r="60" spans="1:109" ht="16.5" customHeight="1">
      <c r="A60" s="31">
        <v>1111632001</v>
      </c>
      <c r="B60" s="32" t="s">
        <v>178</v>
      </c>
      <c r="C60" s="7">
        <v>30</v>
      </c>
      <c r="D60" s="7">
        <v>0</v>
      </c>
      <c r="E60" s="7">
        <v>0</v>
      </c>
      <c r="F60" s="7">
        <v>30</v>
      </c>
      <c r="G60" s="7">
        <v>0</v>
      </c>
      <c r="H60" s="7">
        <v>0</v>
      </c>
      <c r="I60" s="7">
        <v>0</v>
      </c>
      <c r="J60" s="25"/>
      <c r="K60" s="25"/>
      <c r="L60" s="25"/>
    </row>
    <row r="61" spans="1:109" ht="16.5" customHeight="1">
      <c r="A61" s="33">
        <v>1111632003</v>
      </c>
      <c r="B61" s="34" t="s">
        <v>179</v>
      </c>
      <c r="C61" s="7">
        <v>5</v>
      </c>
      <c r="D61" s="7">
        <v>8.6</v>
      </c>
      <c r="E61" s="7">
        <v>0</v>
      </c>
      <c r="F61" s="7">
        <v>2.8</v>
      </c>
      <c r="G61" s="7">
        <v>0</v>
      </c>
      <c r="H61" s="7">
        <v>0</v>
      </c>
      <c r="I61" s="7">
        <v>0</v>
      </c>
      <c r="J61" s="25"/>
      <c r="K61" s="25"/>
      <c r="L61" s="25"/>
    </row>
    <row r="62" spans="1:109" ht="16.5" customHeight="1">
      <c r="A62" s="33">
        <v>1111632005</v>
      </c>
      <c r="B62" s="34" t="s">
        <v>325</v>
      </c>
      <c r="C62" s="7">
        <v>0</v>
      </c>
      <c r="D62" s="7">
        <v>0</v>
      </c>
      <c r="E62" s="7">
        <v>0</v>
      </c>
      <c r="F62" s="7">
        <v>5</v>
      </c>
      <c r="G62" s="7">
        <v>0</v>
      </c>
      <c r="H62" s="7">
        <v>0</v>
      </c>
      <c r="I62" s="7">
        <v>0</v>
      </c>
      <c r="J62" s="25"/>
      <c r="K62" s="25"/>
      <c r="L62" s="25"/>
    </row>
    <row r="63" spans="1:109" ht="16.5" customHeight="1">
      <c r="A63" s="31">
        <v>1111633006</v>
      </c>
      <c r="B63" s="32" t="s">
        <v>180</v>
      </c>
      <c r="C63" s="7">
        <v>107.7</v>
      </c>
      <c r="D63" s="7">
        <v>68.319999999999993</v>
      </c>
      <c r="E63" s="7">
        <v>0</v>
      </c>
      <c r="F63" s="7">
        <v>60.13</v>
      </c>
      <c r="G63" s="7">
        <v>0</v>
      </c>
      <c r="H63" s="7">
        <v>0</v>
      </c>
      <c r="I63" s="7">
        <v>0</v>
      </c>
      <c r="J63" s="25"/>
      <c r="K63" s="25"/>
      <c r="L63" s="25"/>
    </row>
    <row r="64" spans="1:109" ht="16.5" customHeight="1">
      <c r="A64" s="31">
        <v>1111633016</v>
      </c>
      <c r="B64" s="32" t="s">
        <v>243</v>
      </c>
      <c r="C64" s="7">
        <v>12</v>
      </c>
      <c r="D64" s="7">
        <v>20</v>
      </c>
      <c r="E64" s="7">
        <v>0</v>
      </c>
      <c r="F64" s="7">
        <v>16</v>
      </c>
      <c r="G64" s="7">
        <v>0</v>
      </c>
      <c r="H64" s="7">
        <v>0</v>
      </c>
      <c r="I64" s="7">
        <v>0</v>
      </c>
      <c r="J64" s="25"/>
      <c r="K64" s="25"/>
      <c r="L64" s="25"/>
    </row>
    <row r="65" spans="1:57" ht="16.5" customHeight="1">
      <c r="A65" s="31">
        <v>1111634004</v>
      </c>
      <c r="B65" s="32" t="s">
        <v>199</v>
      </c>
      <c r="C65" s="7">
        <v>13.92</v>
      </c>
      <c r="D65" s="7">
        <v>14</v>
      </c>
      <c r="E65" s="7">
        <v>0</v>
      </c>
      <c r="F65" s="7">
        <v>14</v>
      </c>
      <c r="G65" s="7">
        <v>0</v>
      </c>
      <c r="H65" s="7">
        <v>0</v>
      </c>
      <c r="I65" s="7">
        <v>0</v>
      </c>
      <c r="J65" s="25"/>
      <c r="K65" s="25"/>
      <c r="L65" s="25"/>
    </row>
    <row r="66" spans="1:57" ht="16.5" customHeight="1">
      <c r="A66" s="31">
        <v>1111635006</v>
      </c>
      <c r="B66" s="32" t="s">
        <v>186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25"/>
      <c r="K66" s="25"/>
      <c r="L66" s="25"/>
    </row>
    <row r="67" spans="1:57" ht="16.5" customHeight="1">
      <c r="A67" s="31">
        <v>1111637014</v>
      </c>
      <c r="B67" s="32" t="s">
        <v>181</v>
      </c>
      <c r="C67" s="7">
        <v>58.8</v>
      </c>
      <c r="D67" s="7">
        <v>98</v>
      </c>
      <c r="E67" s="7">
        <v>0</v>
      </c>
      <c r="F67" s="7">
        <v>82.4</v>
      </c>
      <c r="G67" s="7">
        <v>0</v>
      </c>
      <c r="H67" s="7">
        <v>0</v>
      </c>
      <c r="I67" s="7">
        <v>0</v>
      </c>
      <c r="J67" s="25"/>
      <c r="K67" s="25"/>
      <c r="L67" s="25"/>
    </row>
    <row r="68" spans="1:57" ht="16.5" customHeight="1">
      <c r="A68" s="31">
        <v>1111637026</v>
      </c>
      <c r="B68" s="32" t="s">
        <v>182</v>
      </c>
      <c r="C68" s="7">
        <v>199.3</v>
      </c>
      <c r="D68" s="7">
        <v>310.8</v>
      </c>
      <c r="E68" s="7">
        <v>0</v>
      </c>
      <c r="F68" s="7">
        <v>286</v>
      </c>
      <c r="G68" s="7">
        <v>0</v>
      </c>
      <c r="H68" s="7">
        <v>0</v>
      </c>
      <c r="I68" s="7">
        <v>0</v>
      </c>
      <c r="J68" s="25"/>
      <c r="K68" s="25"/>
      <c r="L68" s="25"/>
    </row>
    <row r="69" spans="1:57" ht="16.5" customHeight="1">
      <c r="A69" s="33">
        <v>1111637027</v>
      </c>
      <c r="B69" s="34" t="s">
        <v>183</v>
      </c>
      <c r="C69" s="7">
        <v>60.75</v>
      </c>
      <c r="D69" s="7">
        <v>1150</v>
      </c>
      <c r="E69" s="7">
        <v>0</v>
      </c>
      <c r="F69" s="7">
        <v>54</v>
      </c>
      <c r="G69" s="7">
        <v>0</v>
      </c>
      <c r="H69" s="7">
        <v>0</v>
      </c>
      <c r="I69" s="7">
        <v>0</v>
      </c>
      <c r="J69" s="25"/>
      <c r="K69" s="25"/>
      <c r="L69" s="25"/>
    </row>
    <row r="70" spans="1:57" ht="16.5" customHeight="1">
      <c r="A70" s="33" t="s">
        <v>66</v>
      </c>
      <c r="B70" s="34" t="s">
        <v>42</v>
      </c>
      <c r="C70" s="7">
        <v>0</v>
      </c>
      <c r="D70" s="7">
        <v>0.04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25"/>
      <c r="K70" s="25"/>
      <c r="L70" s="25"/>
    </row>
    <row r="71" spans="1:57" s="58" customFormat="1" ht="16.5" customHeight="1">
      <c r="A71" s="97" t="s">
        <v>96</v>
      </c>
      <c r="B71" s="98" t="s">
        <v>116</v>
      </c>
      <c r="C71" s="81">
        <f t="shared" ref="C71:I71" si="3">SUM(C53:C70)</f>
        <v>525.15</v>
      </c>
      <c r="D71" s="81">
        <f t="shared" si="3"/>
        <v>1688.17</v>
      </c>
      <c r="E71" s="81">
        <f t="shared" si="3"/>
        <v>0</v>
      </c>
      <c r="F71" s="81">
        <f t="shared" si="3"/>
        <v>569.53</v>
      </c>
      <c r="G71" s="81">
        <f t="shared" si="3"/>
        <v>0</v>
      </c>
      <c r="H71" s="81">
        <f t="shared" si="3"/>
        <v>0</v>
      </c>
      <c r="I71" s="81">
        <f t="shared" si="3"/>
        <v>0</v>
      </c>
      <c r="J71" s="82"/>
      <c r="K71" s="82"/>
      <c r="L71" s="82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</row>
    <row r="72" spans="1:57" s="110" customFormat="1" ht="16.5" customHeight="1">
      <c r="A72" s="63" t="s">
        <v>45</v>
      </c>
      <c r="B72" s="111" t="s">
        <v>295</v>
      </c>
      <c r="C72" s="65">
        <v>0</v>
      </c>
      <c r="D72" s="65">
        <v>208.5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109"/>
      <c r="K72" s="109"/>
      <c r="L72" s="109"/>
    </row>
    <row r="73" spans="1:57" s="110" customFormat="1" ht="16.5" customHeight="1">
      <c r="A73" s="63" t="s">
        <v>166</v>
      </c>
      <c r="B73" s="111" t="s">
        <v>296</v>
      </c>
      <c r="C73" s="65">
        <v>0</v>
      </c>
      <c r="D73" s="65">
        <v>95.5</v>
      </c>
      <c r="E73" s="65">
        <v>0</v>
      </c>
      <c r="F73" s="65">
        <v>0</v>
      </c>
      <c r="G73" s="65"/>
      <c r="H73" s="65"/>
      <c r="I73" s="65"/>
      <c r="J73" s="109"/>
      <c r="K73" s="109"/>
      <c r="L73" s="109"/>
    </row>
    <row r="74" spans="1:57" s="57" customFormat="1" ht="16.5" customHeight="1">
      <c r="A74" s="63" t="s">
        <v>47</v>
      </c>
      <c r="B74" s="62" t="s">
        <v>297</v>
      </c>
      <c r="C74" s="55">
        <v>0</v>
      </c>
      <c r="D74" s="55">
        <v>425.54</v>
      </c>
      <c r="E74" s="55">
        <v>0</v>
      </c>
      <c r="F74" s="55">
        <v>0</v>
      </c>
      <c r="G74" s="55">
        <v>0</v>
      </c>
      <c r="H74" s="83">
        <v>0</v>
      </c>
      <c r="I74" s="83">
        <v>0</v>
      </c>
      <c r="J74" s="82"/>
      <c r="K74" s="82"/>
      <c r="L74" s="82"/>
    </row>
    <row r="75" spans="1:57" s="57" customFormat="1" ht="16.5" customHeight="1">
      <c r="A75" s="63" t="s">
        <v>48</v>
      </c>
      <c r="B75" s="62" t="s">
        <v>298</v>
      </c>
      <c r="C75" s="55">
        <v>0</v>
      </c>
      <c r="D75" s="55">
        <v>28.11</v>
      </c>
      <c r="E75" s="55">
        <v>0</v>
      </c>
      <c r="F75" s="55">
        <v>0</v>
      </c>
      <c r="G75" s="55">
        <v>0</v>
      </c>
      <c r="H75" s="83">
        <v>0</v>
      </c>
      <c r="I75" s="83">
        <v>0</v>
      </c>
      <c r="J75" s="82"/>
      <c r="K75" s="82"/>
      <c r="L75" s="82"/>
    </row>
    <row r="76" spans="1:57" s="57" customFormat="1" ht="16.5" customHeight="1">
      <c r="A76" s="63" t="s">
        <v>49</v>
      </c>
      <c r="B76" s="62" t="s">
        <v>299</v>
      </c>
      <c r="C76" s="55">
        <v>0</v>
      </c>
      <c r="D76" s="55">
        <v>85.86</v>
      </c>
      <c r="E76" s="55">
        <v>0</v>
      </c>
      <c r="F76" s="55">
        <v>0</v>
      </c>
      <c r="G76" s="55">
        <v>0</v>
      </c>
      <c r="H76" s="83">
        <v>0</v>
      </c>
      <c r="I76" s="83">
        <v>0</v>
      </c>
      <c r="J76" s="82"/>
      <c r="K76" s="82"/>
      <c r="L76" s="82"/>
    </row>
    <row r="77" spans="1:57" s="57" customFormat="1" ht="16.5" customHeight="1">
      <c r="A77" s="63" t="s">
        <v>50</v>
      </c>
      <c r="B77" s="62" t="s">
        <v>300</v>
      </c>
      <c r="C77" s="55">
        <v>0</v>
      </c>
      <c r="D77" s="55">
        <v>1.4</v>
      </c>
      <c r="E77" s="55">
        <v>0</v>
      </c>
      <c r="F77" s="55">
        <v>0</v>
      </c>
      <c r="G77" s="55"/>
      <c r="H77" s="83"/>
      <c r="I77" s="83"/>
      <c r="J77" s="82"/>
      <c r="K77" s="82"/>
      <c r="L77" s="82"/>
    </row>
    <row r="78" spans="1:57" s="57" customFormat="1" ht="16.5" customHeight="1">
      <c r="A78" s="63" t="s">
        <v>51</v>
      </c>
      <c r="B78" s="62" t="s">
        <v>301</v>
      </c>
      <c r="C78" s="55">
        <v>0</v>
      </c>
      <c r="D78" s="55">
        <v>144.38999999999999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6"/>
      <c r="K78" s="56"/>
      <c r="L78" s="56"/>
    </row>
    <row r="79" spans="1:57" s="57" customFormat="1" ht="16.5" customHeight="1">
      <c r="A79" s="63" t="s">
        <v>72</v>
      </c>
      <c r="B79" s="62" t="s">
        <v>117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6"/>
      <c r="K79" s="56"/>
      <c r="L79" s="56"/>
    </row>
    <row r="80" spans="1:57" s="57" customFormat="1" ht="16.5" customHeight="1">
      <c r="A80" s="63" t="s">
        <v>53</v>
      </c>
      <c r="B80" s="62" t="s">
        <v>118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6"/>
      <c r="K80" s="56"/>
      <c r="L80" s="56"/>
    </row>
    <row r="81" spans="1:44" s="57" customFormat="1" ht="16.5" customHeight="1">
      <c r="A81" s="63" t="s">
        <v>302</v>
      </c>
      <c r="B81" s="62" t="s">
        <v>303</v>
      </c>
      <c r="C81" s="55">
        <v>0</v>
      </c>
      <c r="D81" s="55">
        <v>1600</v>
      </c>
      <c r="E81" s="55">
        <v>0</v>
      </c>
      <c r="F81" s="55">
        <v>0</v>
      </c>
      <c r="G81" s="55"/>
      <c r="H81" s="55"/>
      <c r="I81" s="55"/>
      <c r="J81" s="56"/>
      <c r="K81" s="56"/>
      <c r="L81" s="56"/>
    </row>
    <row r="82" spans="1:44" s="57" customFormat="1" ht="16.5" customHeight="1">
      <c r="A82" s="63" t="s">
        <v>54</v>
      </c>
      <c r="B82" s="62" t="s">
        <v>41</v>
      </c>
      <c r="C82" s="55">
        <v>119.9</v>
      </c>
      <c r="D82" s="55">
        <v>166.29</v>
      </c>
      <c r="E82" s="55">
        <v>300</v>
      </c>
      <c r="F82" s="55">
        <v>128.86000000000001</v>
      </c>
      <c r="G82" s="55">
        <v>300</v>
      </c>
      <c r="H82" s="55">
        <v>300</v>
      </c>
      <c r="I82" s="55">
        <v>300</v>
      </c>
      <c r="J82" s="56"/>
      <c r="K82" s="56"/>
      <c r="L82" s="56"/>
    </row>
    <row r="83" spans="1:44" s="57" customFormat="1" ht="16.5" customHeight="1">
      <c r="A83" s="63" t="s">
        <v>236</v>
      </c>
      <c r="B83" s="62" t="s">
        <v>237</v>
      </c>
      <c r="C83" s="55">
        <v>27.03</v>
      </c>
      <c r="D83" s="55">
        <v>0</v>
      </c>
      <c r="E83" s="55">
        <v>0</v>
      </c>
      <c r="F83" s="55">
        <v>0</v>
      </c>
      <c r="G83" s="55">
        <v>150</v>
      </c>
      <c r="H83" s="55">
        <v>150</v>
      </c>
      <c r="I83" s="55">
        <v>150</v>
      </c>
      <c r="J83" s="56"/>
      <c r="K83" s="56"/>
      <c r="L83" s="56"/>
    </row>
    <row r="84" spans="1:44" s="57" customFormat="1" ht="16.5" customHeight="1">
      <c r="A84" s="63">
        <v>1111633010</v>
      </c>
      <c r="B84" s="62" t="s">
        <v>304</v>
      </c>
      <c r="C84" s="55">
        <v>0</v>
      </c>
      <c r="D84" s="55">
        <v>2000</v>
      </c>
      <c r="E84" s="55">
        <v>0</v>
      </c>
      <c r="F84" s="55">
        <v>3000</v>
      </c>
      <c r="G84" s="55">
        <v>0</v>
      </c>
      <c r="H84" s="55">
        <v>0</v>
      </c>
      <c r="I84" s="55">
        <v>0</v>
      </c>
      <c r="J84" s="56"/>
      <c r="K84" s="56"/>
      <c r="L84" s="56"/>
    </row>
    <row r="85" spans="1:44" s="57" customFormat="1" ht="16.5" customHeight="1">
      <c r="A85" s="63" t="s">
        <v>60</v>
      </c>
      <c r="B85" s="62" t="s">
        <v>322</v>
      </c>
      <c r="C85" s="55">
        <v>0</v>
      </c>
      <c r="D85" s="55">
        <v>314.52999999999997</v>
      </c>
      <c r="E85" s="55">
        <v>900</v>
      </c>
      <c r="F85" s="55">
        <v>150</v>
      </c>
      <c r="G85" s="55">
        <v>350</v>
      </c>
      <c r="H85" s="55">
        <v>400</v>
      </c>
      <c r="I85" s="55">
        <v>450</v>
      </c>
      <c r="J85" s="56"/>
      <c r="K85" s="56"/>
      <c r="L85" s="56"/>
    </row>
    <row r="86" spans="1:44" s="57" customFormat="1" ht="16.5" customHeight="1">
      <c r="A86" s="63" t="s">
        <v>61</v>
      </c>
      <c r="B86" s="62" t="s">
        <v>305</v>
      </c>
      <c r="C86" s="55">
        <v>0</v>
      </c>
      <c r="D86" s="55">
        <v>40</v>
      </c>
      <c r="E86" s="55">
        <v>0</v>
      </c>
      <c r="F86" s="55">
        <v>141.5</v>
      </c>
      <c r="G86" s="55">
        <v>150</v>
      </c>
      <c r="H86" s="55">
        <v>150</v>
      </c>
      <c r="I86" s="55">
        <v>150</v>
      </c>
      <c r="J86" s="56"/>
      <c r="K86" s="56"/>
      <c r="L86" s="56"/>
    </row>
    <row r="87" spans="1:44" s="57" customFormat="1" ht="16.5" customHeight="1">
      <c r="A87" s="63" t="s">
        <v>62</v>
      </c>
      <c r="B87" s="62" t="s">
        <v>63</v>
      </c>
      <c r="C87" s="55">
        <v>0</v>
      </c>
      <c r="D87" s="55">
        <v>0</v>
      </c>
      <c r="E87" s="55">
        <v>0</v>
      </c>
      <c r="F87" s="55">
        <v>370</v>
      </c>
      <c r="G87" s="55">
        <v>150</v>
      </c>
      <c r="H87" s="55">
        <v>150</v>
      </c>
      <c r="I87" s="55">
        <v>150</v>
      </c>
      <c r="J87" s="56"/>
      <c r="K87" s="56"/>
      <c r="L87" s="56"/>
    </row>
    <row r="88" spans="1:44" s="57" customFormat="1" ht="16.5" customHeight="1">
      <c r="A88" s="63" t="s">
        <v>62</v>
      </c>
      <c r="B88" s="62" t="s">
        <v>158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6"/>
      <c r="K88" s="56"/>
      <c r="L88" s="56"/>
    </row>
    <row r="89" spans="1:44" s="57" customFormat="1" ht="16.5" customHeight="1">
      <c r="A89" s="63" t="s">
        <v>62</v>
      </c>
      <c r="B89" s="62" t="s">
        <v>159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6"/>
      <c r="K89" s="56"/>
      <c r="L89" s="56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</row>
    <row r="90" spans="1:44" s="57" customFormat="1" ht="16.5" customHeight="1">
      <c r="A90" s="63" t="s">
        <v>62</v>
      </c>
      <c r="B90" s="62" t="s">
        <v>119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83">
        <v>0</v>
      </c>
      <c r="I90" s="83">
        <v>0</v>
      </c>
      <c r="J90" s="82"/>
      <c r="K90" s="82"/>
      <c r="L90" s="82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</row>
    <row r="91" spans="1:44" s="57" customFormat="1" ht="16.5" customHeight="1">
      <c r="A91" s="63" t="s">
        <v>62</v>
      </c>
      <c r="B91" s="62" t="s">
        <v>120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83">
        <v>0</v>
      </c>
      <c r="I91" s="83">
        <v>0</v>
      </c>
      <c r="J91" s="82"/>
      <c r="K91" s="82"/>
      <c r="L91" s="82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</row>
    <row r="92" spans="1:44" s="57" customFormat="1" ht="16.5" customHeight="1">
      <c r="A92" s="63" t="s">
        <v>64</v>
      </c>
      <c r="B92" s="62" t="s">
        <v>177</v>
      </c>
      <c r="C92" s="55">
        <v>0</v>
      </c>
      <c r="D92" s="55">
        <v>140.58000000000001</v>
      </c>
      <c r="E92" s="55">
        <v>0</v>
      </c>
      <c r="F92" s="55">
        <v>0</v>
      </c>
      <c r="G92" s="55">
        <v>0</v>
      </c>
      <c r="H92" s="83">
        <v>0</v>
      </c>
      <c r="I92" s="83">
        <v>0</v>
      </c>
      <c r="J92" s="82"/>
      <c r="K92" s="82"/>
      <c r="L92" s="82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</row>
    <row r="93" spans="1:44" s="57" customFormat="1" ht="16.5" customHeight="1">
      <c r="A93" s="63" t="s">
        <v>164</v>
      </c>
      <c r="B93" s="62" t="s">
        <v>306</v>
      </c>
      <c r="C93" s="55">
        <v>0</v>
      </c>
      <c r="D93" s="55">
        <v>2865</v>
      </c>
      <c r="E93" s="55">
        <v>0</v>
      </c>
      <c r="F93" s="55">
        <v>0</v>
      </c>
      <c r="G93" s="55">
        <v>0</v>
      </c>
      <c r="H93" s="83">
        <v>0</v>
      </c>
      <c r="I93" s="83">
        <v>0</v>
      </c>
      <c r="J93" s="82"/>
      <c r="K93" s="82"/>
      <c r="L93" s="82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</row>
    <row r="94" spans="1:44" s="57" customFormat="1" ht="16.5" customHeight="1">
      <c r="A94" s="63" t="s">
        <v>70</v>
      </c>
      <c r="B94" s="62" t="s">
        <v>307</v>
      </c>
      <c r="C94" s="55">
        <v>0</v>
      </c>
      <c r="D94" s="55">
        <v>175</v>
      </c>
      <c r="E94" s="55">
        <v>0</v>
      </c>
      <c r="F94" s="55">
        <v>0</v>
      </c>
      <c r="G94" s="55">
        <v>0</v>
      </c>
      <c r="H94" s="83">
        <v>0</v>
      </c>
      <c r="I94" s="83">
        <v>0</v>
      </c>
      <c r="J94" s="82"/>
      <c r="K94" s="82"/>
      <c r="L94" s="82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</row>
    <row r="95" spans="1:44" s="57" customFormat="1" ht="16.5" customHeight="1">
      <c r="A95" s="63" t="s">
        <v>244</v>
      </c>
      <c r="B95" s="62" t="s">
        <v>245</v>
      </c>
      <c r="C95" s="55">
        <v>85</v>
      </c>
      <c r="D95" s="55">
        <v>40</v>
      </c>
      <c r="E95" s="55">
        <v>0</v>
      </c>
      <c r="F95" s="55">
        <v>0</v>
      </c>
      <c r="G95" s="55">
        <v>0</v>
      </c>
      <c r="H95" s="83">
        <v>0</v>
      </c>
      <c r="I95" s="83">
        <v>0</v>
      </c>
      <c r="J95" s="82"/>
      <c r="K95" s="82"/>
      <c r="L95" s="82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</row>
    <row r="96" spans="1:44" s="58" customFormat="1" ht="16.5" customHeight="1">
      <c r="A96" s="97" t="s">
        <v>84</v>
      </c>
      <c r="B96" s="98" t="s">
        <v>121</v>
      </c>
      <c r="C96" s="81">
        <f>SUM(C72:C95)</f>
        <v>231.93</v>
      </c>
      <c r="D96" s="81">
        <f>SUM(D72:D95)</f>
        <v>8330.7000000000007</v>
      </c>
      <c r="E96" s="81">
        <f t="shared" ref="E96:I96" si="4">SUM(E72:E95)</f>
        <v>1200</v>
      </c>
      <c r="F96" s="81">
        <f t="shared" si="4"/>
        <v>3790.36</v>
      </c>
      <c r="G96" s="81">
        <f t="shared" si="4"/>
        <v>1100</v>
      </c>
      <c r="H96" s="81">
        <f t="shared" si="4"/>
        <v>1150</v>
      </c>
      <c r="I96" s="81">
        <f t="shared" si="4"/>
        <v>1200</v>
      </c>
      <c r="J96" s="82"/>
      <c r="K96" s="82"/>
      <c r="L96" s="82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</row>
    <row r="97" spans="1:29" ht="16.5" customHeight="1">
      <c r="A97" s="112" t="s">
        <v>184</v>
      </c>
      <c r="B97" s="38" t="s">
        <v>246</v>
      </c>
      <c r="C97" s="7">
        <v>1101.5999999999999</v>
      </c>
      <c r="D97" s="7">
        <v>0</v>
      </c>
      <c r="E97" s="7">
        <v>0</v>
      </c>
      <c r="F97" s="7">
        <v>0</v>
      </c>
      <c r="G97" s="7">
        <v>0</v>
      </c>
      <c r="H97" s="83">
        <v>0</v>
      </c>
      <c r="I97" s="83">
        <v>0</v>
      </c>
      <c r="J97" s="82"/>
      <c r="K97" s="82"/>
      <c r="L97" s="82"/>
    </row>
    <row r="98" spans="1:29" ht="16.5" customHeight="1">
      <c r="A98" s="112" t="s">
        <v>247</v>
      </c>
      <c r="B98" s="38" t="s">
        <v>248</v>
      </c>
      <c r="C98" s="7">
        <v>194.4</v>
      </c>
      <c r="D98" s="7">
        <v>0</v>
      </c>
      <c r="E98" s="7">
        <v>0</v>
      </c>
      <c r="F98" s="7">
        <v>0</v>
      </c>
      <c r="G98" s="7">
        <v>0</v>
      </c>
      <c r="H98" s="83">
        <v>0</v>
      </c>
      <c r="I98" s="83">
        <v>0</v>
      </c>
      <c r="J98" s="82"/>
      <c r="K98" s="82"/>
      <c r="L98" s="82"/>
    </row>
    <row r="99" spans="1:29" ht="16.5" customHeight="1">
      <c r="A99" s="112" t="s">
        <v>249</v>
      </c>
      <c r="B99" s="38" t="s">
        <v>248</v>
      </c>
      <c r="C99" s="7">
        <v>6472</v>
      </c>
      <c r="D99" s="7">
        <v>4530.3999999999996</v>
      </c>
      <c r="E99" s="7">
        <v>0</v>
      </c>
      <c r="F99" s="7">
        <v>6322.74</v>
      </c>
      <c r="G99" s="7">
        <v>6323</v>
      </c>
      <c r="H99" s="83">
        <v>0</v>
      </c>
      <c r="I99" s="83">
        <v>0</v>
      </c>
      <c r="J99" s="82"/>
      <c r="K99" s="82"/>
      <c r="L99" s="82"/>
    </row>
    <row r="100" spans="1:29" ht="16.5" customHeight="1">
      <c r="A100" s="112" t="s">
        <v>310</v>
      </c>
      <c r="B100" s="38" t="s">
        <v>248</v>
      </c>
      <c r="C100" s="7">
        <v>1368.44</v>
      </c>
      <c r="D100" s="7">
        <v>799.4</v>
      </c>
      <c r="E100" s="7">
        <v>0</v>
      </c>
      <c r="F100" s="7">
        <v>1115.76</v>
      </c>
      <c r="G100" s="7">
        <v>1116</v>
      </c>
      <c r="H100" s="83">
        <v>0</v>
      </c>
      <c r="I100" s="83">
        <v>0</v>
      </c>
      <c r="J100" s="82"/>
      <c r="K100" s="82"/>
      <c r="L100" s="82"/>
    </row>
    <row r="101" spans="1:29" ht="16.5" customHeight="1">
      <c r="A101" s="112" t="s">
        <v>43</v>
      </c>
      <c r="B101" s="38" t="s">
        <v>248</v>
      </c>
      <c r="C101" s="7">
        <v>2448.64</v>
      </c>
      <c r="D101" s="7">
        <v>397.46</v>
      </c>
      <c r="E101" s="7">
        <v>0</v>
      </c>
      <c r="F101" s="7">
        <v>391.5</v>
      </c>
      <c r="G101" s="7">
        <v>392</v>
      </c>
      <c r="H101" s="83">
        <v>0</v>
      </c>
      <c r="I101" s="83">
        <v>0</v>
      </c>
      <c r="J101" s="82"/>
      <c r="K101" s="82"/>
      <c r="L101" s="82"/>
    </row>
    <row r="102" spans="1:29" ht="16.5" customHeight="1">
      <c r="A102" s="112" t="s">
        <v>251</v>
      </c>
      <c r="B102" s="38" t="s">
        <v>40</v>
      </c>
      <c r="C102" s="39">
        <v>110.16</v>
      </c>
      <c r="D102" s="39">
        <v>0</v>
      </c>
      <c r="E102" s="39">
        <v>0</v>
      </c>
      <c r="F102" s="39">
        <v>0</v>
      </c>
      <c r="G102" s="39">
        <v>0</v>
      </c>
      <c r="H102" s="85">
        <v>0</v>
      </c>
      <c r="I102" s="85">
        <v>0</v>
      </c>
      <c r="J102" s="82"/>
      <c r="K102" s="82"/>
      <c r="L102" s="82"/>
    </row>
    <row r="103" spans="1:29" ht="16.5" customHeight="1">
      <c r="A103" s="112" t="s">
        <v>252</v>
      </c>
      <c r="B103" s="38" t="s">
        <v>40</v>
      </c>
      <c r="C103" s="39">
        <v>19.440000000000001</v>
      </c>
      <c r="D103" s="39">
        <v>0</v>
      </c>
      <c r="E103" s="39">
        <v>0</v>
      </c>
      <c r="F103" s="39">
        <v>0</v>
      </c>
      <c r="G103" s="39">
        <v>0</v>
      </c>
      <c r="H103" s="85">
        <v>0</v>
      </c>
      <c r="I103" s="85">
        <v>0</v>
      </c>
      <c r="J103" s="82"/>
      <c r="K103" s="82"/>
      <c r="L103" s="82"/>
    </row>
    <row r="104" spans="1:29" ht="16.5" customHeight="1">
      <c r="A104" s="112" t="s">
        <v>250</v>
      </c>
      <c r="B104" s="38" t="s">
        <v>40</v>
      </c>
      <c r="C104" s="39">
        <v>2031.45</v>
      </c>
      <c r="D104" s="39">
        <v>226.52</v>
      </c>
      <c r="E104" s="39">
        <v>0</v>
      </c>
      <c r="F104" s="39">
        <v>421.5</v>
      </c>
      <c r="G104" s="39">
        <v>421</v>
      </c>
      <c r="H104" s="85">
        <v>0</v>
      </c>
      <c r="I104" s="85">
        <v>0</v>
      </c>
      <c r="J104" s="82"/>
      <c r="K104" s="82"/>
      <c r="L104" s="82"/>
    </row>
    <row r="105" spans="1:29" ht="16.5" customHeight="1">
      <c r="A105" s="112" t="s">
        <v>253</v>
      </c>
      <c r="B105" s="38" t="s">
        <v>40</v>
      </c>
      <c r="C105" s="39">
        <v>132.04</v>
      </c>
      <c r="D105" s="39">
        <v>39.97</v>
      </c>
      <c r="E105" s="39">
        <v>0</v>
      </c>
      <c r="F105" s="39">
        <v>74.400000000000006</v>
      </c>
      <c r="G105" s="39">
        <v>74</v>
      </c>
      <c r="H105" s="85">
        <v>0</v>
      </c>
      <c r="I105" s="85">
        <v>0</v>
      </c>
      <c r="J105" s="82"/>
      <c r="K105" s="82"/>
      <c r="L105" s="82"/>
    </row>
    <row r="106" spans="1:29" ht="16.5" customHeight="1">
      <c r="A106" s="112" t="s">
        <v>45</v>
      </c>
      <c r="B106" s="38" t="s">
        <v>40</v>
      </c>
      <c r="C106" s="39">
        <v>283.63</v>
      </c>
      <c r="D106" s="39">
        <v>104.63</v>
      </c>
      <c r="E106" s="39">
        <v>0</v>
      </c>
      <c r="F106" s="39">
        <v>26.1</v>
      </c>
      <c r="G106" s="39">
        <v>26</v>
      </c>
      <c r="H106" s="85">
        <v>0</v>
      </c>
      <c r="I106" s="85">
        <v>0</v>
      </c>
      <c r="J106" s="82"/>
      <c r="K106" s="82"/>
      <c r="L106" s="82"/>
    </row>
    <row r="107" spans="1:29" ht="16.5" customHeight="1">
      <c r="A107" s="112" t="s">
        <v>254</v>
      </c>
      <c r="B107" s="38" t="s">
        <v>255</v>
      </c>
      <c r="C107" s="39">
        <v>28.24</v>
      </c>
      <c r="D107" s="39">
        <v>226.52</v>
      </c>
      <c r="E107" s="39">
        <v>0</v>
      </c>
      <c r="F107" s="39">
        <v>210.72</v>
      </c>
      <c r="G107" s="39">
        <v>211</v>
      </c>
      <c r="H107" s="85">
        <v>0</v>
      </c>
      <c r="I107" s="85">
        <v>0</v>
      </c>
      <c r="J107" s="82"/>
      <c r="K107" s="82"/>
      <c r="L107" s="82"/>
    </row>
    <row r="108" spans="1:29" ht="16.5" customHeight="1">
      <c r="A108" s="112" t="s">
        <v>256</v>
      </c>
      <c r="B108" s="38" t="s">
        <v>255</v>
      </c>
      <c r="C108" s="39">
        <v>4.9800000000000004</v>
      </c>
      <c r="D108" s="39">
        <v>39.97</v>
      </c>
      <c r="E108" s="39">
        <v>0</v>
      </c>
      <c r="F108" s="39">
        <v>37.72</v>
      </c>
      <c r="G108" s="39">
        <v>38</v>
      </c>
      <c r="H108" s="85">
        <v>0</v>
      </c>
      <c r="I108" s="85">
        <v>0</v>
      </c>
      <c r="J108" s="82"/>
      <c r="K108" s="82"/>
      <c r="L108" s="82"/>
    </row>
    <row r="109" spans="1:29" ht="16.5" customHeight="1">
      <c r="A109" s="33" t="s">
        <v>166</v>
      </c>
      <c r="B109" s="38" t="s">
        <v>255</v>
      </c>
      <c r="C109" s="39">
        <v>112.28</v>
      </c>
      <c r="D109" s="39">
        <v>17.010000000000002</v>
      </c>
      <c r="E109" s="39">
        <v>0</v>
      </c>
      <c r="F109" s="39">
        <v>13.08</v>
      </c>
      <c r="G109" s="39">
        <v>13</v>
      </c>
      <c r="H109" s="85">
        <v>0</v>
      </c>
      <c r="I109" s="85">
        <v>0</v>
      </c>
      <c r="J109" s="82"/>
      <c r="K109" s="82"/>
      <c r="L109" s="82"/>
    </row>
    <row r="110" spans="1:29" ht="16.5" customHeight="1">
      <c r="A110" s="112" t="s">
        <v>257</v>
      </c>
      <c r="B110" s="38" t="s">
        <v>258</v>
      </c>
      <c r="C110" s="39">
        <v>18.16</v>
      </c>
      <c r="D110" s="39">
        <v>0</v>
      </c>
      <c r="E110" s="39">
        <v>0</v>
      </c>
      <c r="F110" s="39">
        <v>0</v>
      </c>
      <c r="G110" s="39">
        <v>0</v>
      </c>
      <c r="H110" s="85">
        <v>0</v>
      </c>
      <c r="I110" s="85">
        <v>0</v>
      </c>
      <c r="J110" s="82"/>
      <c r="K110" s="82"/>
      <c r="L110" s="82"/>
    </row>
    <row r="111" spans="1:29" ht="16.5" customHeight="1">
      <c r="A111" s="112" t="s">
        <v>259</v>
      </c>
      <c r="B111" s="38" t="s">
        <v>258</v>
      </c>
      <c r="C111" s="39">
        <v>127.88</v>
      </c>
      <c r="D111" s="39">
        <v>74.62</v>
      </c>
      <c r="E111" s="39">
        <v>0</v>
      </c>
      <c r="F111" s="39">
        <v>104.1</v>
      </c>
      <c r="G111" s="39">
        <v>104</v>
      </c>
      <c r="H111" s="85">
        <v>0</v>
      </c>
      <c r="I111" s="85">
        <v>0</v>
      </c>
      <c r="J111" s="82"/>
      <c r="K111" s="82"/>
      <c r="L111" s="82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</row>
    <row r="112" spans="1:29" ht="16.5" customHeight="1">
      <c r="A112" s="33" t="s">
        <v>260</v>
      </c>
      <c r="B112" s="38" t="s">
        <v>258</v>
      </c>
      <c r="C112" s="39">
        <v>147.49</v>
      </c>
      <c r="D112" s="39">
        <v>5.56</v>
      </c>
      <c r="E112" s="39">
        <v>0</v>
      </c>
      <c r="F112" s="39">
        <v>5.52</v>
      </c>
      <c r="G112" s="39">
        <v>6</v>
      </c>
      <c r="H112" s="85">
        <v>0</v>
      </c>
      <c r="I112" s="85">
        <v>0</v>
      </c>
      <c r="J112" s="82"/>
      <c r="K112" s="82"/>
      <c r="L112" s="82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</row>
    <row r="113" spans="1:29" ht="16.5" customHeight="1">
      <c r="A113" s="63" t="s">
        <v>261</v>
      </c>
      <c r="B113" s="38" t="s">
        <v>262</v>
      </c>
      <c r="C113" s="39">
        <v>181.44</v>
      </c>
      <c r="D113" s="39">
        <v>0</v>
      </c>
      <c r="E113" s="39">
        <v>0</v>
      </c>
      <c r="F113" s="39">
        <v>0</v>
      </c>
      <c r="G113" s="39">
        <v>0</v>
      </c>
      <c r="H113" s="85">
        <v>0</v>
      </c>
      <c r="I113" s="85">
        <v>0</v>
      </c>
      <c r="J113" s="82"/>
      <c r="K113" s="82"/>
      <c r="L113" s="82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</row>
    <row r="114" spans="1:29" ht="16.5" customHeight="1">
      <c r="A114" s="112" t="s">
        <v>263</v>
      </c>
      <c r="B114" s="38" t="s">
        <v>262</v>
      </c>
      <c r="C114" s="39">
        <v>1279.03</v>
      </c>
      <c r="D114" s="39">
        <v>746.2</v>
      </c>
      <c r="E114" s="39">
        <v>0</v>
      </c>
      <c r="F114" s="39">
        <v>1041.3599999999999</v>
      </c>
      <c r="G114" s="39">
        <v>1041</v>
      </c>
      <c r="H114" s="85">
        <v>0</v>
      </c>
      <c r="I114" s="85">
        <v>0</v>
      </c>
      <c r="J114" s="82"/>
      <c r="K114" s="82"/>
      <c r="L114" s="82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</row>
    <row r="115" spans="1:29" ht="16.5" customHeight="1">
      <c r="A115" s="33" t="s">
        <v>47</v>
      </c>
      <c r="B115" s="38" t="s">
        <v>262</v>
      </c>
      <c r="C115" s="39">
        <v>3.33</v>
      </c>
      <c r="D115" s="39">
        <v>55.61</v>
      </c>
      <c r="E115" s="39">
        <v>0</v>
      </c>
      <c r="F115" s="39">
        <v>54.84</v>
      </c>
      <c r="G115" s="39">
        <v>55</v>
      </c>
      <c r="H115" s="85">
        <v>0</v>
      </c>
      <c r="I115" s="85">
        <v>0</v>
      </c>
      <c r="J115" s="82"/>
      <c r="K115" s="82"/>
      <c r="L115" s="82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</row>
    <row r="116" spans="1:29" ht="16.5" customHeight="1">
      <c r="A116" s="112" t="s">
        <v>264</v>
      </c>
      <c r="B116" s="38" t="s">
        <v>265</v>
      </c>
      <c r="C116" s="39">
        <v>10.36</v>
      </c>
      <c r="D116" s="39">
        <v>0</v>
      </c>
      <c r="E116" s="39">
        <v>0</v>
      </c>
      <c r="F116" s="39">
        <v>0</v>
      </c>
      <c r="G116" s="39">
        <v>0</v>
      </c>
      <c r="H116" s="85">
        <v>0</v>
      </c>
      <c r="I116" s="85">
        <v>0</v>
      </c>
      <c r="J116" s="82"/>
      <c r="K116" s="82"/>
      <c r="L116" s="82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</row>
    <row r="117" spans="1:29" ht="16.5" customHeight="1">
      <c r="A117" s="112" t="s">
        <v>266</v>
      </c>
      <c r="B117" s="38" t="s">
        <v>265</v>
      </c>
      <c r="C117" s="39">
        <v>71.319999999999993</v>
      </c>
      <c r="D117" s="39">
        <v>42.7</v>
      </c>
      <c r="E117" s="39">
        <v>0</v>
      </c>
      <c r="F117" s="39">
        <v>59.46</v>
      </c>
      <c r="G117" s="39">
        <v>59</v>
      </c>
      <c r="H117" s="85">
        <v>0</v>
      </c>
      <c r="I117" s="85">
        <v>0</v>
      </c>
      <c r="J117" s="82"/>
      <c r="K117" s="82"/>
      <c r="L117" s="82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</row>
    <row r="118" spans="1:29" ht="16.5" customHeight="1">
      <c r="A118" s="33" t="s">
        <v>48</v>
      </c>
      <c r="B118" s="38" t="s">
        <v>265</v>
      </c>
      <c r="C118" s="39">
        <v>12.92</v>
      </c>
      <c r="D118" s="39">
        <v>3.11</v>
      </c>
      <c r="E118" s="39">
        <v>0</v>
      </c>
      <c r="F118" s="39">
        <v>3.18</v>
      </c>
      <c r="G118" s="39">
        <v>3</v>
      </c>
      <c r="H118" s="85">
        <v>0</v>
      </c>
      <c r="I118" s="85">
        <v>0</v>
      </c>
      <c r="J118" s="82"/>
      <c r="K118" s="82"/>
      <c r="L118" s="82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</row>
    <row r="119" spans="1:29" ht="16.5" customHeight="1">
      <c r="A119" s="33">
        <v>1111625003</v>
      </c>
      <c r="B119" s="38" t="s">
        <v>265</v>
      </c>
      <c r="C119" s="39">
        <v>6.48</v>
      </c>
      <c r="D119" s="39">
        <v>0</v>
      </c>
      <c r="E119" s="39">
        <v>0</v>
      </c>
      <c r="F119" s="39">
        <v>0</v>
      </c>
      <c r="G119" s="39">
        <v>0</v>
      </c>
      <c r="H119" s="85">
        <v>0</v>
      </c>
      <c r="I119" s="85">
        <v>0</v>
      </c>
      <c r="J119" s="82"/>
      <c r="K119" s="82"/>
      <c r="L119" s="82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</row>
    <row r="120" spans="1:29" ht="16.5" customHeight="1">
      <c r="A120" s="122" t="s">
        <v>267</v>
      </c>
      <c r="B120" s="38" t="s">
        <v>268</v>
      </c>
      <c r="C120" s="39">
        <v>38.880000000000003</v>
      </c>
      <c r="D120" s="39">
        <v>0</v>
      </c>
      <c r="E120" s="39">
        <v>0</v>
      </c>
      <c r="F120" s="39">
        <v>0</v>
      </c>
      <c r="G120" s="39">
        <v>0</v>
      </c>
      <c r="H120" s="85">
        <v>0</v>
      </c>
      <c r="I120" s="85">
        <v>0</v>
      </c>
      <c r="J120" s="82"/>
      <c r="K120" s="82"/>
      <c r="L120" s="82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</row>
    <row r="121" spans="1:29" ht="16.5" customHeight="1">
      <c r="A121" s="112" t="s">
        <v>269</v>
      </c>
      <c r="B121" s="38" t="s">
        <v>268</v>
      </c>
      <c r="C121" s="39">
        <v>274.04000000000002</v>
      </c>
      <c r="D121" s="39">
        <v>159.88</v>
      </c>
      <c r="E121" s="39">
        <v>0</v>
      </c>
      <c r="F121" s="39">
        <v>223.14</v>
      </c>
      <c r="G121" s="39">
        <v>223</v>
      </c>
      <c r="H121" s="85">
        <v>0</v>
      </c>
      <c r="I121" s="85">
        <v>0</v>
      </c>
      <c r="J121" s="82"/>
      <c r="K121" s="82"/>
      <c r="L121" s="82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</row>
    <row r="122" spans="1:29" ht="16.5" customHeight="1">
      <c r="A122" s="33">
        <v>1111625004</v>
      </c>
      <c r="B122" s="38" t="s">
        <v>268</v>
      </c>
      <c r="C122" s="39">
        <v>22.08</v>
      </c>
      <c r="D122" s="39">
        <v>0</v>
      </c>
      <c r="E122" s="39">
        <v>0</v>
      </c>
      <c r="F122" s="39">
        <v>0</v>
      </c>
      <c r="G122" s="39">
        <v>0</v>
      </c>
      <c r="H122" s="85">
        <v>0</v>
      </c>
      <c r="I122" s="85">
        <v>0</v>
      </c>
      <c r="J122" s="82"/>
      <c r="K122" s="82"/>
      <c r="L122" s="82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</row>
    <row r="123" spans="1:29" ht="16.5" customHeight="1">
      <c r="A123" s="33" t="s">
        <v>49</v>
      </c>
      <c r="B123" s="38" t="s">
        <v>268</v>
      </c>
      <c r="C123" s="39">
        <v>51.03</v>
      </c>
      <c r="D123" s="39">
        <v>11.92</v>
      </c>
      <c r="E123" s="39">
        <v>0</v>
      </c>
      <c r="F123" s="39">
        <v>11.76</v>
      </c>
      <c r="G123" s="39">
        <v>12</v>
      </c>
      <c r="H123" s="85">
        <v>0</v>
      </c>
      <c r="I123" s="85">
        <v>0</v>
      </c>
      <c r="J123" s="82"/>
      <c r="K123" s="82"/>
      <c r="L123" s="82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</row>
    <row r="124" spans="1:29" ht="16.5" customHeight="1">
      <c r="A124" s="122" t="s">
        <v>270</v>
      </c>
      <c r="B124" s="38" t="s">
        <v>271</v>
      </c>
      <c r="C124" s="39">
        <v>12.96</v>
      </c>
      <c r="D124" s="39">
        <v>0</v>
      </c>
      <c r="E124" s="39">
        <v>0</v>
      </c>
      <c r="F124" s="39">
        <v>0</v>
      </c>
      <c r="G124" s="39">
        <v>0</v>
      </c>
      <c r="H124" s="85">
        <v>0</v>
      </c>
      <c r="I124" s="85">
        <v>0</v>
      </c>
      <c r="J124" s="82"/>
      <c r="K124" s="82"/>
      <c r="L124" s="82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</row>
    <row r="125" spans="1:29" ht="16.5" customHeight="1">
      <c r="A125" s="122" t="s">
        <v>272</v>
      </c>
      <c r="B125" s="38" t="s">
        <v>271</v>
      </c>
      <c r="C125" s="39">
        <v>93.24</v>
      </c>
      <c r="D125" s="39">
        <v>53.34</v>
      </c>
      <c r="E125" s="39">
        <v>0</v>
      </c>
      <c r="F125" s="39">
        <v>74.400000000000006</v>
      </c>
      <c r="G125" s="39">
        <v>74</v>
      </c>
      <c r="H125" s="85">
        <v>0</v>
      </c>
      <c r="I125" s="85">
        <v>0</v>
      </c>
      <c r="J125" s="82"/>
      <c r="K125" s="82"/>
      <c r="L125" s="82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</row>
    <row r="126" spans="1:29" ht="16.5" customHeight="1">
      <c r="A126" s="122" t="s">
        <v>50</v>
      </c>
      <c r="B126" s="38" t="s">
        <v>271</v>
      </c>
      <c r="C126" s="39">
        <v>2.1</v>
      </c>
      <c r="D126" s="39">
        <v>3.92</v>
      </c>
      <c r="E126" s="39">
        <v>0</v>
      </c>
      <c r="F126" s="39">
        <v>3.9</v>
      </c>
      <c r="G126" s="39">
        <v>4</v>
      </c>
      <c r="H126" s="85">
        <v>0</v>
      </c>
      <c r="I126" s="85">
        <v>0</v>
      </c>
      <c r="J126" s="82"/>
      <c r="K126" s="82"/>
      <c r="L126" s="82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</row>
    <row r="127" spans="1:29" ht="16.5" customHeight="1">
      <c r="A127" s="122" t="s">
        <v>273</v>
      </c>
      <c r="B127" s="38" t="s">
        <v>275</v>
      </c>
      <c r="C127" s="39">
        <v>61.52</v>
      </c>
      <c r="D127" s="39">
        <v>0</v>
      </c>
      <c r="E127" s="39">
        <v>0</v>
      </c>
      <c r="F127" s="39">
        <v>0</v>
      </c>
      <c r="G127" s="39">
        <v>0</v>
      </c>
      <c r="H127" s="85">
        <v>0</v>
      </c>
      <c r="I127" s="85">
        <v>0</v>
      </c>
      <c r="J127" s="82"/>
      <c r="K127" s="82"/>
      <c r="L127" s="82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</row>
    <row r="128" spans="1:29" ht="16.5" customHeight="1">
      <c r="A128" s="122" t="s">
        <v>274</v>
      </c>
      <c r="B128" s="38" t="s">
        <v>275</v>
      </c>
      <c r="C128" s="39">
        <v>433.85</v>
      </c>
      <c r="D128" s="39">
        <v>253.12</v>
      </c>
      <c r="E128" s="39">
        <v>0</v>
      </c>
      <c r="F128" s="39">
        <v>353.28</v>
      </c>
      <c r="G128" s="39">
        <v>353</v>
      </c>
      <c r="H128" s="85">
        <v>0</v>
      </c>
      <c r="I128" s="85">
        <v>0</v>
      </c>
      <c r="J128" s="82"/>
      <c r="K128" s="82"/>
      <c r="L128" s="82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</row>
    <row r="129" spans="1:29" ht="16.5" customHeight="1">
      <c r="A129" s="33" t="s">
        <v>51</v>
      </c>
      <c r="B129" s="38" t="s">
        <v>275</v>
      </c>
      <c r="C129" s="39">
        <v>115.63</v>
      </c>
      <c r="D129" s="39">
        <v>18.809999999999999</v>
      </c>
      <c r="E129" s="39">
        <v>0</v>
      </c>
      <c r="F129" s="39">
        <v>18.600000000000001</v>
      </c>
      <c r="G129" s="39">
        <v>19</v>
      </c>
      <c r="H129" s="85">
        <v>0</v>
      </c>
      <c r="I129" s="85">
        <v>0</v>
      </c>
      <c r="J129" s="82"/>
      <c r="K129" s="82"/>
      <c r="L129" s="82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</row>
    <row r="130" spans="1:29" ht="16.5" customHeight="1">
      <c r="A130" s="122" t="s">
        <v>311</v>
      </c>
      <c r="B130" s="38" t="s">
        <v>312</v>
      </c>
      <c r="C130" s="39">
        <v>0</v>
      </c>
      <c r="D130" s="39">
        <v>875</v>
      </c>
      <c r="E130" s="39">
        <v>0</v>
      </c>
      <c r="F130" s="39">
        <v>0</v>
      </c>
      <c r="G130" s="39">
        <v>0</v>
      </c>
      <c r="H130" s="85">
        <v>0</v>
      </c>
      <c r="I130" s="85">
        <v>0</v>
      </c>
      <c r="J130" s="82"/>
      <c r="K130" s="82"/>
      <c r="L130" s="82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</row>
    <row r="131" spans="1:29" ht="16.5" customHeight="1">
      <c r="A131" s="122" t="s">
        <v>276</v>
      </c>
      <c r="B131" s="38" t="s">
        <v>277</v>
      </c>
      <c r="C131" s="39">
        <v>226.6</v>
      </c>
      <c r="D131" s="39">
        <v>0</v>
      </c>
      <c r="E131" s="39">
        <v>0</v>
      </c>
      <c r="F131" s="39">
        <v>179.67</v>
      </c>
      <c r="G131" s="39">
        <v>0</v>
      </c>
      <c r="H131" s="85">
        <v>0</v>
      </c>
      <c r="I131" s="85">
        <v>0</v>
      </c>
      <c r="J131" s="82"/>
      <c r="K131" s="82"/>
      <c r="L131" s="82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</row>
    <row r="132" spans="1:29" ht="16.5" customHeight="1">
      <c r="A132" s="33">
        <v>1111633010</v>
      </c>
      <c r="B132" s="38" t="s">
        <v>277</v>
      </c>
      <c r="C132" s="39">
        <v>92.04</v>
      </c>
      <c r="D132" s="39">
        <v>0</v>
      </c>
      <c r="E132" s="39">
        <v>0</v>
      </c>
      <c r="F132" s="39">
        <v>0</v>
      </c>
      <c r="G132" s="39">
        <v>0</v>
      </c>
      <c r="H132" s="85">
        <v>0</v>
      </c>
      <c r="I132" s="85">
        <v>0</v>
      </c>
      <c r="J132" s="82"/>
      <c r="K132" s="82"/>
      <c r="L132" s="82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</row>
    <row r="133" spans="1:29" ht="16.5" customHeight="1">
      <c r="A133" s="33" t="s">
        <v>122</v>
      </c>
      <c r="B133" s="38" t="s">
        <v>277</v>
      </c>
      <c r="C133" s="39">
        <v>50.75</v>
      </c>
      <c r="D133" s="39">
        <v>0</v>
      </c>
      <c r="E133" s="39">
        <v>0</v>
      </c>
      <c r="F133" s="39">
        <v>35.42</v>
      </c>
      <c r="G133" s="39">
        <v>0</v>
      </c>
      <c r="H133" s="85">
        <v>0</v>
      </c>
      <c r="I133" s="85">
        <v>0</v>
      </c>
      <c r="J133" s="82"/>
      <c r="K133" s="82"/>
      <c r="L133" s="82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</row>
    <row r="134" spans="1:29" ht="16.5" customHeight="1">
      <c r="A134" s="33" t="s">
        <v>56</v>
      </c>
      <c r="B134" s="38" t="s">
        <v>80</v>
      </c>
      <c r="C134" s="39">
        <v>31.32</v>
      </c>
      <c r="D134" s="39">
        <v>0</v>
      </c>
      <c r="E134" s="39">
        <v>0</v>
      </c>
      <c r="F134" s="39">
        <v>0</v>
      </c>
      <c r="G134" s="39">
        <v>0</v>
      </c>
      <c r="H134" s="85">
        <v>0</v>
      </c>
      <c r="I134" s="85">
        <v>0</v>
      </c>
      <c r="J134" s="82"/>
      <c r="K134" s="82"/>
      <c r="L134" s="82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</row>
    <row r="135" spans="1:29" ht="16.5" customHeight="1">
      <c r="A135" s="33" t="s">
        <v>68</v>
      </c>
      <c r="B135" s="38" t="s">
        <v>69</v>
      </c>
      <c r="C135" s="39">
        <v>174.91</v>
      </c>
      <c r="D135" s="39">
        <v>96</v>
      </c>
      <c r="E135" s="39">
        <v>0</v>
      </c>
      <c r="F135" s="39">
        <v>166.92</v>
      </c>
      <c r="G135" s="39">
        <v>163</v>
      </c>
      <c r="H135" s="85">
        <v>0</v>
      </c>
      <c r="I135" s="85">
        <v>0</v>
      </c>
      <c r="J135" s="82"/>
      <c r="K135" s="82"/>
      <c r="L135" s="82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</row>
    <row r="136" spans="1:29" ht="16.5" customHeight="1">
      <c r="A136" s="33" t="s">
        <v>112</v>
      </c>
      <c r="B136" s="38" t="s">
        <v>313</v>
      </c>
      <c r="C136" s="39">
        <v>0</v>
      </c>
      <c r="D136" s="39">
        <v>3.35</v>
      </c>
      <c r="E136" s="39">
        <v>0</v>
      </c>
      <c r="F136" s="39">
        <v>0</v>
      </c>
      <c r="G136" s="39">
        <v>0</v>
      </c>
      <c r="H136" s="85">
        <v>0</v>
      </c>
      <c r="I136" s="85">
        <v>0</v>
      </c>
      <c r="J136" s="82"/>
      <c r="K136" s="82"/>
      <c r="L136" s="82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</row>
    <row r="137" spans="1:29" s="58" customFormat="1" ht="16.5" customHeight="1">
      <c r="A137" s="97" t="s">
        <v>87</v>
      </c>
      <c r="B137" s="99" t="s">
        <v>123</v>
      </c>
      <c r="C137" s="100">
        <f>SUM(C97:C136)</f>
        <v>17846.66</v>
      </c>
      <c r="D137" s="100">
        <f>SUM(D97:D136)</f>
        <v>8785.0200000000023</v>
      </c>
      <c r="E137" s="100">
        <f t="shared" ref="E137:I137" si="5">SUM(E97:E136)</f>
        <v>0</v>
      </c>
      <c r="F137" s="100">
        <f t="shared" si="5"/>
        <v>10949.07</v>
      </c>
      <c r="G137" s="100">
        <f t="shared" si="5"/>
        <v>10730</v>
      </c>
      <c r="H137" s="100">
        <f t="shared" si="5"/>
        <v>0</v>
      </c>
      <c r="I137" s="100">
        <f t="shared" si="5"/>
        <v>0</v>
      </c>
      <c r="J137" s="82"/>
      <c r="K137" s="82"/>
      <c r="L137" s="82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</row>
    <row r="138" spans="1:29" s="57" customFormat="1" ht="16.5" customHeight="1">
      <c r="A138" s="123" t="s">
        <v>54</v>
      </c>
      <c r="B138" s="124" t="s">
        <v>41</v>
      </c>
      <c r="C138" s="125">
        <v>59.32</v>
      </c>
      <c r="D138" s="125">
        <v>26.66</v>
      </c>
      <c r="E138" s="125">
        <v>2500</v>
      </c>
      <c r="F138" s="125">
        <v>550</v>
      </c>
      <c r="G138" s="125">
        <v>2000</v>
      </c>
      <c r="H138" s="125">
        <v>2500</v>
      </c>
      <c r="I138" s="80">
        <v>2500</v>
      </c>
      <c r="J138" s="56"/>
      <c r="K138" s="56"/>
      <c r="L138" s="56"/>
    </row>
    <row r="139" spans="1:29" ht="16.5" customHeight="1">
      <c r="A139" s="33" t="s">
        <v>60</v>
      </c>
      <c r="B139" s="38" t="s">
        <v>124</v>
      </c>
      <c r="C139" s="39">
        <v>2534.7600000000002</v>
      </c>
      <c r="D139" s="39">
        <v>676.8</v>
      </c>
      <c r="E139" s="39">
        <v>4200</v>
      </c>
      <c r="F139" s="39">
        <v>4937</v>
      </c>
      <c r="G139" s="137">
        <v>2500</v>
      </c>
      <c r="H139" s="85">
        <v>3500</v>
      </c>
      <c r="I139" s="85">
        <v>3500</v>
      </c>
      <c r="J139" s="82"/>
      <c r="K139" s="82" t="s">
        <v>328</v>
      </c>
      <c r="L139" s="82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</row>
    <row r="140" spans="1:29" ht="16.5" customHeight="1">
      <c r="A140" s="33" t="s">
        <v>62</v>
      </c>
      <c r="B140" s="38" t="s">
        <v>63</v>
      </c>
      <c r="C140" s="39">
        <v>336</v>
      </c>
      <c r="D140" s="39">
        <v>30</v>
      </c>
      <c r="E140" s="39">
        <v>300</v>
      </c>
      <c r="F140" s="39">
        <v>50</v>
      </c>
      <c r="G140" s="39">
        <v>300</v>
      </c>
      <c r="H140" s="85">
        <v>400</v>
      </c>
      <c r="I140" s="85">
        <v>500</v>
      </c>
      <c r="J140" s="82"/>
      <c r="K140" s="56"/>
      <c r="L140" s="82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</row>
    <row r="141" spans="1:29" s="58" customFormat="1" ht="16.5" customHeight="1">
      <c r="A141" s="72" t="s">
        <v>88</v>
      </c>
      <c r="B141" s="101" t="s">
        <v>125</v>
      </c>
      <c r="C141" s="81">
        <f>SUM(C138:C140)</f>
        <v>2930.0800000000004</v>
      </c>
      <c r="D141" s="81">
        <f>SUM(D138:D140)</f>
        <v>733.45999999999992</v>
      </c>
      <c r="E141" s="81">
        <f t="shared" ref="E141:I141" si="6">SUM(E138:E140)</f>
        <v>7000</v>
      </c>
      <c r="F141" s="81">
        <f t="shared" si="6"/>
        <v>5537</v>
      </c>
      <c r="G141" s="81">
        <f>SUM(G138:G140)</f>
        <v>4800</v>
      </c>
      <c r="H141" s="81">
        <f t="shared" si="6"/>
        <v>6400</v>
      </c>
      <c r="I141" s="81">
        <f t="shared" si="6"/>
        <v>6500</v>
      </c>
      <c r="J141" s="82"/>
      <c r="K141" s="82"/>
      <c r="L141" s="82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</row>
    <row r="142" spans="1:29" s="66" customFormat="1" ht="16.5" customHeight="1">
      <c r="A142" s="61" t="s">
        <v>54</v>
      </c>
      <c r="B142" s="64" t="s">
        <v>41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86">
        <v>30</v>
      </c>
      <c r="I142" s="86">
        <v>30</v>
      </c>
      <c r="J142" s="87"/>
      <c r="K142" s="87"/>
      <c r="L142" s="87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</row>
    <row r="143" spans="1:29" ht="16.5" customHeight="1">
      <c r="A143" s="31">
        <v>1111633006</v>
      </c>
      <c r="B143" s="41" t="s">
        <v>126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83">
        <v>33</v>
      </c>
      <c r="I143" s="83">
        <v>24</v>
      </c>
      <c r="J143" s="82"/>
      <c r="K143" s="82"/>
      <c r="L143" s="82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</row>
    <row r="144" spans="1:29" ht="16.5" customHeight="1">
      <c r="A144" s="31" t="s">
        <v>187</v>
      </c>
      <c r="B144" s="41" t="s">
        <v>237</v>
      </c>
      <c r="C144" s="7">
        <v>59.93</v>
      </c>
      <c r="D144" s="7">
        <v>0</v>
      </c>
      <c r="E144" s="7">
        <v>0</v>
      </c>
      <c r="F144" s="7">
        <v>0</v>
      </c>
      <c r="G144" s="7">
        <v>0</v>
      </c>
      <c r="H144" s="83">
        <v>300</v>
      </c>
      <c r="I144" s="83">
        <v>300</v>
      </c>
      <c r="J144" s="82"/>
      <c r="K144" s="82"/>
      <c r="L144" s="82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</row>
    <row r="145" spans="1:29" ht="16.5" customHeight="1">
      <c r="A145" s="31" t="s">
        <v>62</v>
      </c>
      <c r="B145" s="41" t="s">
        <v>127</v>
      </c>
      <c r="C145" s="7">
        <v>5112.6000000000004</v>
      </c>
      <c r="D145" s="7">
        <v>5863.27</v>
      </c>
      <c r="E145" s="7">
        <v>5000</v>
      </c>
      <c r="F145" s="7">
        <v>4243.28</v>
      </c>
      <c r="G145" s="7">
        <v>5300</v>
      </c>
      <c r="H145" s="7">
        <v>5300</v>
      </c>
      <c r="I145" s="7">
        <v>5300</v>
      </c>
      <c r="J145" s="25"/>
      <c r="K145" s="25"/>
      <c r="L145" s="82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</row>
    <row r="146" spans="1:29" ht="16.5" customHeight="1">
      <c r="A146" s="31" t="s">
        <v>65</v>
      </c>
      <c r="B146" s="41" t="s">
        <v>128</v>
      </c>
      <c r="C146" s="7">
        <v>276.89999999999998</v>
      </c>
      <c r="D146" s="7">
        <v>281.89</v>
      </c>
      <c r="E146" s="7">
        <v>254</v>
      </c>
      <c r="F146" s="7">
        <v>457.79</v>
      </c>
      <c r="G146" s="7">
        <v>250</v>
      </c>
      <c r="H146" s="83">
        <v>350</v>
      </c>
      <c r="I146" s="83">
        <v>400</v>
      </c>
      <c r="J146" s="82"/>
      <c r="K146" s="82"/>
      <c r="L146" s="82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</row>
    <row r="147" spans="1:29" ht="16.5" customHeight="1">
      <c r="A147" s="31" t="s">
        <v>70</v>
      </c>
      <c r="B147" s="41" t="s">
        <v>314</v>
      </c>
      <c r="C147" s="7">
        <v>0</v>
      </c>
      <c r="D147" s="7">
        <v>354.5</v>
      </c>
      <c r="E147" s="7">
        <v>200</v>
      </c>
      <c r="F147" s="7">
        <v>580</v>
      </c>
      <c r="G147" s="7">
        <v>200</v>
      </c>
      <c r="H147" s="83">
        <v>200</v>
      </c>
      <c r="I147" s="83">
        <v>200</v>
      </c>
      <c r="J147" s="82"/>
      <c r="K147" s="82"/>
      <c r="L147" s="82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</row>
    <row r="148" spans="1:29" ht="16.5" customHeight="1">
      <c r="A148" s="31" t="s">
        <v>47</v>
      </c>
      <c r="B148" s="41" t="s">
        <v>315</v>
      </c>
      <c r="C148" s="7">
        <v>0</v>
      </c>
      <c r="D148" s="7">
        <v>12.25</v>
      </c>
      <c r="E148" s="7">
        <v>28</v>
      </c>
      <c r="F148" s="7">
        <v>81.2</v>
      </c>
      <c r="G148" s="7">
        <v>28</v>
      </c>
      <c r="H148" s="83">
        <v>30</v>
      </c>
      <c r="I148" s="83">
        <v>28</v>
      </c>
      <c r="J148" s="82"/>
      <c r="K148" s="82"/>
      <c r="L148" s="82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</row>
    <row r="149" spans="1:29" ht="16.5" customHeight="1">
      <c r="A149" s="31" t="s">
        <v>48</v>
      </c>
      <c r="B149" s="41" t="s">
        <v>241</v>
      </c>
      <c r="C149" s="7">
        <v>0</v>
      </c>
      <c r="D149" s="7">
        <v>0.7</v>
      </c>
      <c r="E149" s="7">
        <v>2</v>
      </c>
      <c r="F149" s="7">
        <v>4.5999999999999996</v>
      </c>
      <c r="G149" s="7">
        <v>2</v>
      </c>
      <c r="H149" s="83">
        <v>2</v>
      </c>
      <c r="I149" s="83">
        <v>2</v>
      </c>
      <c r="J149" s="82"/>
      <c r="K149" s="82"/>
      <c r="L149" s="82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</row>
    <row r="150" spans="1:29" ht="16.5" customHeight="1">
      <c r="A150" s="31" t="s">
        <v>49</v>
      </c>
      <c r="B150" s="41" t="s">
        <v>316</v>
      </c>
      <c r="C150" s="7">
        <v>0</v>
      </c>
      <c r="D150" s="7">
        <v>2.62</v>
      </c>
      <c r="E150" s="7">
        <v>6</v>
      </c>
      <c r="F150" s="7">
        <v>17.399999999999999</v>
      </c>
      <c r="G150" s="7">
        <v>6</v>
      </c>
      <c r="H150" s="83">
        <v>5</v>
      </c>
      <c r="I150" s="83">
        <v>6</v>
      </c>
      <c r="J150" s="82"/>
      <c r="K150" s="82"/>
      <c r="L150" s="82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</row>
    <row r="151" spans="1:29" ht="16.5" customHeight="1">
      <c r="A151" s="31" t="s">
        <v>50</v>
      </c>
      <c r="B151" s="41" t="s">
        <v>271</v>
      </c>
      <c r="C151" s="7">
        <v>0</v>
      </c>
      <c r="D151" s="7">
        <v>1.32</v>
      </c>
      <c r="E151" s="7">
        <v>0</v>
      </c>
      <c r="F151" s="7">
        <v>0</v>
      </c>
      <c r="G151" s="7">
        <v>0</v>
      </c>
      <c r="H151" s="83">
        <v>0</v>
      </c>
      <c r="I151" s="83">
        <v>0</v>
      </c>
      <c r="J151" s="82"/>
      <c r="K151" s="82"/>
      <c r="L151" s="82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</row>
    <row r="152" spans="1:29" ht="16.5" customHeight="1">
      <c r="A152" s="31" t="s">
        <v>51</v>
      </c>
      <c r="B152" s="41" t="s">
        <v>275</v>
      </c>
      <c r="C152" s="7">
        <v>0</v>
      </c>
      <c r="D152" s="7">
        <v>4.1500000000000004</v>
      </c>
      <c r="E152" s="7">
        <v>10</v>
      </c>
      <c r="F152" s="7">
        <v>27.55</v>
      </c>
      <c r="G152" s="7">
        <v>14</v>
      </c>
      <c r="H152" s="83">
        <v>10</v>
      </c>
      <c r="I152" s="83">
        <v>10</v>
      </c>
      <c r="J152" s="82"/>
      <c r="K152" s="82"/>
      <c r="L152" s="82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</row>
    <row r="153" spans="1:29" s="59" customFormat="1" ht="15.75" customHeight="1">
      <c r="A153" s="72" t="s">
        <v>89</v>
      </c>
      <c r="B153" s="101" t="s">
        <v>129</v>
      </c>
      <c r="C153" s="81">
        <f>SUM(C142:C146)</f>
        <v>5449.43</v>
      </c>
      <c r="D153" s="81">
        <f>SUM(D142:D152)</f>
        <v>6520.7</v>
      </c>
      <c r="E153" s="81">
        <f t="shared" ref="E153:I153" si="7">SUM(E142:E152)</f>
        <v>5500</v>
      </c>
      <c r="F153" s="81">
        <f t="shared" si="7"/>
        <v>5411.82</v>
      </c>
      <c r="G153" s="81">
        <f t="shared" si="7"/>
        <v>5800</v>
      </c>
      <c r="H153" s="81">
        <f t="shared" si="7"/>
        <v>6260</v>
      </c>
      <c r="I153" s="81">
        <f t="shared" si="7"/>
        <v>6300</v>
      </c>
      <c r="J153" s="82"/>
      <c r="K153" s="82"/>
      <c r="L153" s="82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spans="1:29" s="57" customFormat="1" ht="15.75" customHeight="1">
      <c r="A154" s="126" t="s">
        <v>54</v>
      </c>
      <c r="B154" s="127" t="s">
        <v>41</v>
      </c>
      <c r="C154" s="128">
        <v>133.86000000000001</v>
      </c>
      <c r="D154" s="128">
        <v>19.75</v>
      </c>
      <c r="E154" s="128">
        <v>600</v>
      </c>
      <c r="F154" s="128">
        <v>125.5</v>
      </c>
      <c r="G154" s="128">
        <v>400</v>
      </c>
      <c r="H154" s="128">
        <v>600</v>
      </c>
      <c r="I154" s="128">
        <v>600</v>
      </c>
      <c r="J154" s="56"/>
      <c r="K154" s="56"/>
      <c r="L154" s="56"/>
    </row>
    <row r="155" spans="1:29" s="66" customFormat="1" ht="15.75" customHeight="1">
      <c r="A155" s="126" t="s">
        <v>236</v>
      </c>
      <c r="B155" s="127" t="s">
        <v>237</v>
      </c>
      <c r="C155" s="128">
        <v>105.74</v>
      </c>
      <c r="D155" s="128">
        <v>115.79</v>
      </c>
      <c r="E155" s="128">
        <v>150</v>
      </c>
      <c r="F155" s="128">
        <v>120</v>
      </c>
      <c r="G155" s="128">
        <v>150</v>
      </c>
      <c r="H155" s="128">
        <v>150</v>
      </c>
      <c r="I155" s="128">
        <v>150</v>
      </c>
      <c r="J155" s="106"/>
      <c r="K155" s="106"/>
      <c r="L155" s="106"/>
    </row>
    <row r="156" spans="1:29" s="66" customFormat="1" ht="15.75" customHeight="1">
      <c r="A156" s="126" t="s">
        <v>60</v>
      </c>
      <c r="B156" s="127" t="s">
        <v>317</v>
      </c>
      <c r="C156" s="128">
        <v>400</v>
      </c>
      <c r="D156" s="128">
        <v>5</v>
      </c>
      <c r="E156" s="128">
        <v>350</v>
      </c>
      <c r="F156" s="128">
        <v>150</v>
      </c>
      <c r="G156" s="128">
        <v>350</v>
      </c>
      <c r="H156" s="128">
        <v>350</v>
      </c>
      <c r="I156" s="128">
        <v>350</v>
      </c>
      <c r="J156" s="106"/>
      <c r="K156" s="106"/>
      <c r="L156" s="106"/>
    </row>
    <row r="157" spans="1:29" s="133" customFormat="1" ht="15.75" customHeight="1">
      <c r="A157" s="129">
        <v>620</v>
      </c>
      <c r="B157" s="130" t="s">
        <v>278</v>
      </c>
      <c r="C157" s="131">
        <f>SUM(C154:C156)</f>
        <v>639.6</v>
      </c>
      <c r="D157" s="131">
        <f>SUM(D154:D156)</f>
        <v>140.54000000000002</v>
      </c>
      <c r="E157" s="131">
        <f t="shared" ref="E157:I157" si="8">SUM(E154:E156)</f>
        <v>1100</v>
      </c>
      <c r="F157" s="131">
        <f t="shared" si="8"/>
        <v>395.5</v>
      </c>
      <c r="G157" s="131">
        <f t="shared" si="8"/>
        <v>900</v>
      </c>
      <c r="H157" s="131">
        <f t="shared" si="8"/>
        <v>1100</v>
      </c>
      <c r="I157" s="131">
        <f t="shared" si="8"/>
        <v>1100</v>
      </c>
      <c r="J157" s="132"/>
      <c r="K157" s="132"/>
      <c r="L157" s="132"/>
    </row>
    <row r="158" spans="1:29" s="57" customFormat="1" ht="15.75" customHeight="1">
      <c r="A158" s="61" t="s">
        <v>72</v>
      </c>
      <c r="B158" s="60" t="s">
        <v>130</v>
      </c>
      <c r="C158" s="55">
        <v>866.5</v>
      </c>
      <c r="D158" s="55">
        <v>498.85</v>
      </c>
      <c r="E158" s="55">
        <v>1500</v>
      </c>
      <c r="F158" s="55">
        <v>918</v>
      </c>
      <c r="G158" s="55">
        <v>1300</v>
      </c>
      <c r="H158" s="83">
        <v>1500</v>
      </c>
      <c r="I158" s="83">
        <v>1700</v>
      </c>
      <c r="J158" s="82"/>
      <c r="K158" s="82"/>
      <c r="L158" s="82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</row>
    <row r="159" spans="1:29" s="57" customFormat="1" ht="15.75" customHeight="1">
      <c r="A159" s="61" t="s">
        <v>54</v>
      </c>
      <c r="B159" s="60" t="s">
        <v>41</v>
      </c>
      <c r="C159" s="55">
        <v>117.04</v>
      </c>
      <c r="D159" s="55">
        <v>0</v>
      </c>
      <c r="E159" s="55">
        <v>0</v>
      </c>
      <c r="F159" s="55">
        <v>25</v>
      </c>
      <c r="G159" s="55">
        <v>50</v>
      </c>
      <c r="H159" s="83">
        <v>70</v>
      </c>
      <c r="I159" s="83">
        <v>100</v>
      </c>
      <c r="J159" s="82"/>
      <c r="K159" s="82"/>
      <c r="L159" s="82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</row>
    <row r="160" spans="1:29" s="57" customFormat="1" ht="15.75" customHeight="1">
      <c r="A160" s="61" t="s">
        <v>60</v>
      </c>
      <c r="B160" s="60" t="s">
        <v>131</v>
      </c>
      <c r="C160" s="55">
        <v>181.85</v>
      </c>
      <c r="D160" s="55">
        <v>638.98</v>
      </c>
      <c r="E160" s="55">
        <v>1000</v>
      </c>
      <c r="F160" s="55">
        <v>550</v>
      </c>
      <c r="G160" s="55">
        <v>500</v>
      </c>
      <c r="H160" s="83">
        <v>1000</v>
      </c>
      <c r="I160" s="83">
        <v>1000</v>
      </c>
      <c r="J160" s="82"/>
      <c r="K160" s="82"/>
      <c r="L160" s="82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</row>
    <row r="161" spans="1:29" s="58" customFormat="1" ht="15.75" customHeight="1">
      <c r="A161" s="72" t="s">
        <v>90</v>
      </c>
      <c r="B161" s="101" t="s">
        <v>132</v>
      </c>
      <c r="C161" s="81">
        <f t="shared" ref="C161:I161" si="9">SUM(C158:C160)</f>
        <v>1165.3899999999999</v>
      </c>
      <c r="D161" s="81">
        <f t="shared" si="9"/>
        <v>1137.83</v>
      </c>
      <c r="E161" s="81">
        <f t="shared" si="9"/>
        <v>2500</v>
      </c>
      <c r="F161" s="81">
        <f t="shared" si="9"/>
        <v>1493</v>
      </c>
      <c r="G161" s="81">
        <f t="shared" si="9"/>
        <v>1850</v>
      </c>
      <c r="H161" s="81">
        <f t="shared" si="9"/>
        <v>2570</v>
      </c>
      <c r="I161" s="81">
        <f t="shared" si="9"/>
        <v>2800</v>
      </c>
      <c r="J161" s="82"/>
      <c r="K161" s="82"/>
      <c r="L161" s="82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</row>
    <row r="162" spans="1:29" ht="15.75" customHeight="1">
      <c r="A162" s="31" t="s">
        <v>133</v>
      </c>
      <c r="B162" s="41" t="s">
        <v>134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83">
        <v>0</v>
      </c>
      <c r="I162" s="83">
        <v>0</v>
      </c>
      <c r="J162" s="82"/>
      <c r="K162" s="82"/>
      <c r="L162" s="82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</row>
    <row r="163" spans="1:29" s="59" customFormat="1" ht="16.5" customHeight="1">
      <c r="A163" s="72" t="s">
        <v>135</v>
      </c>
      <c r="B163" s="101" t="s">
        <v>136</v>
      </c>
      <c r="C163" s="100">
        <f t="shared" ref="C163:I163" si="10">SUM(C162)</f>
        <v>0</v>
      </c>
      <c r="D163" s="100">
        <f>SUM(D162)</f>
        <v>0</v>
      </c>
      <c r="E163" s="100">
        <f t="shared" si="10"/>
        <v>0</v>
      </c>
      <c r="F163" s="100">
        <f t="shared" si="10"/>
        <v>0</v>
      </c>
      <c r="G163" s="100">
        <f t="shared" si="10"/>
        <v>0</v>
      </c>
      <c r="H163" s="100">
        <f t="shared" si="10"/>
        <v>0</v>
      </c>
      <c r="I163" s="100">
        <f t="shared" si="10"/>
        <v>0</v>
      </c>
      <c r="J163" s="82"/>
      <c r="K163" s="82"/>
      <c r="L163" s="82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</row>
    <row r="164" spans="1:29" s="66" customFormat="1" ht="16.5" customHeight="1">
      <c r="A164" s="61" t="s">
        <v>60</v>
      </c>
      <c r="B164" s="64" t="s">
        <v>161</v>
      </c>
      <c r="C164" s="80">
        <v>0</v>
      </c>
      <c r="D164" s="80">
        <v>0</v>
      </c>
      <c r="E164" s="80">
        <v>0</v>
      </c>
      <c r="F164" s="80">
        <v>0</v>
      </c>
      <c r="G164" s="80">
        <v>0</v>
      </c>
      <c r="H164" s="88">
        <v>0</v>
      </c>
      <c r="I164" s="88">
        <v>0</v>
      </c>
      <c r="J164" s="87"/>
      <c r="K164" s="87"/>
      <c r="L164" s="87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</row>
    <row r="165" spans="1:29" ht="16.5" customHeight="1">
      <c r="A165" s="33" t="s">
        <v>62</v>
      </c>
      <c r="B165" s="42" t="s">
        <v>188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83">
        <v>0</v>
      </c>
      <c r="I165" s="83">
        <v>0</v>
      </c>
      <c r="J165" s="82"/>
      <c r="K165" s="82"/>
      <c r="L165" s="82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</row>
    <row r="166" spans="1:29" s="59" customFormat="1" ht="16.5" customHeight="1">
      <c r="A166" s="72" t="s">
        <v>91</v>
      </c>
      <c r="B166" s="101" t="s">
        <v>137</v>
      </c>
      <c r="C166" s="81">
        <v>0</v>
      </c>
      <c r="D166" s="81">
        <f>SUM(D164:D165)</f>
        <v>0</v>
      </c>
      <c r="E166" s="81">
        <f>SUM(E164:E164)</f>
        <v>0</v>
      </c>
      <c r="F166" s="81">
        <f>SUM(F164:F165)</f>
        <v>0</v>
      </c>
      <c r="G166" s="81">
        <f>SUM(G164:G164)</f>
        <v>0</v>
      </c>
      <c r="H166" s="81">
        <f>SUM(H164:H165)</f>
        <v>0</v>
      </c>
      <c r="I166" s="81">
        <f>SUM(I164:I165)</f>
        <v>0</v>
      </c>
      <c r="J166" s="82"/>
      <c r="K166" s="82"/>
      <c r="L166" s="82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</row>
    <row r="167" spans="1:29" ht="16.5" customHeight="1">
      <c r="A167" s="31" t="s">
        <v>45</v>
      </c>
      <c r="B167" s="43" t="s">
        <v>282</v>
      </c>
      <c r="C167" s="7">
        <v>27.6</v>
      </c>
      <c r="D167" s="7">
        <v>30.75</v>
      </c>
      <c r="E167" s="7">
        <v>34</v>
      </c>
      <c r="F167" s="7">
        <v>27.6</v>
      </c>
      <c r="G167" s="7">
        <v>6</v>
      </c>
      <c r="H167" s="7">
        <v>6</v>
      </c>
      <c r="I167" s="7">
        <v>6</v>
      </c>
      <c r="J167" s="82"/>
      <c r="K167" s="82"/>
      <c r="L167" s="82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</row>
    <row r="168" spans="1:29" ht="16.5" customHeight="1">
      <c r="A168" s="31" t="s">
        <v>46</v>
      </c>
      <c r="B168" s="41" t="s">
        <v>258</v>
      </c>
      <c r="C168" s="7">
        <v>3.84</v>
      </c>
      <c r="D168" s="7">
        <v>3.84</v>
      </c>
      <c r="E168" s="7">
        <v>5</v>
      </c>
      <c r="F168" s="7">
        <v>3.78</v>
      </c>
      <c r="G168" s="7">
        <v>4</v>
      </c>
      <c r="H168" s="7">
        <v>4</v>
      </c>
      <c r="I168" s="7">
        <v>4</v>
      </c>
      <c r="J168" s="82"/>
      <c r="K168" s="82"/>
      <c r="L168" s="82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</row>
    <row r="169" spans="1:29" ht="16.5" customHeight="1">
      <c r="A169" s="31" t="s">
        <v>47</v>
      </c>
      <c r="B169" s="41" t="s">
        <v>283</v>
      </c>
      <c r="C169" s="7">
        <v>65.66</v>
      </c>
      <c r="D169" s="7">
        <v>38.64</v>
      </c>
      <c r="E169" s="7">
        <v>48</v>
      </c>
      <c r="F169" s="7">
        <v>38.64</v>
      </c>
      <c r="G169" s="7">
        <v>9</v>
      </c>
      <c r="H169" s="7">
        <v>9</v>
      </c>
      <c r="I169" s="7">
        <v>9</v>
      </c>
      <c r="J169" s="82"/>
      <c r="K169" s="82"/>
      <c r="L169" s="82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</row>
    <row r="170" spans="1:29" ht="16.5" customHeight="1">
      <c r="A170" s="31" t="s">
        <v>48</v>
      </c>
      <c r="B170" s="41" t="s">
        <v>284</v>
      </c>
      <c r="C170" s="7">
        <v>4.62</v>
      </c>
      <c r="D170" s="7">
        <v>3.69</v>
      </c>
      <c r="E170" s="7">
        <v>3</v>
      </c>
      <c r="F170" s="7">
        <v>2.2000000000000002</v>
      </c>
      <c r="G170" s="7">
        <v>3</v>
      </c>
      <c r="H170" s="7">
        <v>3</v>
      </c>
      <c r="I170" s="7">
        <v>2</v>
      </c>
      <c r="J170" s="82"/>
      <c r="K170" s="82"/>
      <c r="L170" s="82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</row>
    <row r="171" spans="1:29" ht="16.5" customHeight="1">
      <c r="A171" s="31" t="s">
        <v>49</v>
      </c>
      <c r="B171" s="41" t="s">
        <v>101</v>
      </c>
      <c r="C171" s="7">
        <v>8.76</v>
      </c>
      <c r="D171" s="7">
        <v>6.9</v>
      </c>
      <c r="E171" s="7">
        <v>11</v>
      </c>
      <c r="F171" s="7">
        <v>6.4</v>
      </c>
      <c r="G171" s="7">
        <v>2</v>
      </c>
      <c r="H171" s="7">
        <v>2</v>
      </c>
      <c r="I171" s="7">
        <v>2</v>
      </c>
      <c r="J171" s="25"/>
      <c r="K171" s="25"/>
      <c r="L171" s="82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</row>
    <row r="172" spans="1:29" ht="16.5" customHeight="1">
      <c r="A172" s="31" t="s">
        <v>50</v>
      </c>
      <c r="B172" s="41" t="s">
        <v>271</v>
      </c>
      <c r="C172" s="7">
        <v>2.76</v>
      </c>
      <c r="D172" s="7">
        <v>2.61</v>
      </c>
      <c r="E172" s="7">
        <v>3</v>
      </c>
      <c r="F172" s="7">
        <v>2.76</v>
      </c>
      <c r="G172" s="7">
        <v>3</v>
      </c>
      <c r="H172" s="7">
        <v>3</v>
      </c>
      <c r="I172" s="7">
        <v>4</v>
      </c>
      <c r="J172" s="25"/>
      <c r="K172" s="25"/>
      <c r="L172" s="82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</row>
    <row r="173" spans="1:29" ht="16.5" customHeight="1">
      <c r="A173" s="31" t="s">
        <v>51</v>
      </c>
      <c r="B173" s="41" t="s">
        <v>285</v>
      </c>
      <c r="C173" s="7">
        <v>22.24</v>
      </c>
      <c r="D173" s="7">
        <v>13.08</v>
      </c>
      <c r="E173" s="7">
        <v>16</v>
      </c>
      <c r="F173" s="7">
        <v>13.11</v>
      </c>
      <c r="G173" s="7">
        <v>3</v>
      </c>
      <c r="H173" s="7">
        <v>3</v>
      </c>
      <c r="I173" s="7">
        <v>3</v>
      </c>
      <c r="J173" s="25"/>
      <c r="K173" s="25"/>
      <c r="L173" s="82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</row>
    <row r="174" spans="1:29" ht="16.5" customHeight="1">
      <c r="A174" s="31" t="s">
        <v>72</v>
      </c>
      <c r="B174" s="41" t="s">
        <v>138</v>
      </c>
      <c r="C174" s="7">
        <v>151.76</v>
      </c>
      <c r="D174" s="7">
        <v>78.290000000000006</v>
      </c>
      <c r="E174" s="7">
        <v>250</v>
      </c>
      <c r="F174" s="7">
        <v>72</v>
      </c>
      <c r="G174" s="7">
        <v>0</v>
      </c>
      <c r="H174" s="7">
        <v>0</v>
      </c>
      <c r="I174" s="7">
        <v>0</v>
      </c>
      <c r="J174" s="25"/>
      <c r="K174" s="25"/>
      <c r="L174" s="82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</row>
    <row r="175" spans="1:29" ht="16.5" customHeight="1">
      <c r="A175" s="31" t="s">
        <v>54</v>
      </c>
      <c r="B175" s="41" t="s">
        <v>41</v>
      </c>
      <c r="C175" s="7">
        <v>101.82</v>
      </c>
      <c r="D175" s="7">
        <v>48.84</v>
      </c>
      <c r="E175" s="7">
        <v>420</v>
      </c>
      <c r="F175" s="7">
        <v>120</v>
      </c>
      <c r="G175" s="7">
        <v>0</v>
      </c>
      <c r="H175" s="7">
        <v>0</v>
      </c>
      <c r="I175" s="7">
        <v>0</v>
      </c>
      <c r="J175" s="25"/>
      <c r="K175" s="25"/>
      <c r="L175" s="82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</row>
    <row r="176" spans="1:29" ht="16.5" customHeight="1">
      <c r="A176" s="31" t="s">
        <v>55</v>
      </c>
      <c r="B176" s="41" t="s">
        <v>279</v>
      </c>
      <c r="C176" s="7">
        <v>0</v>
      </c>
      <c r="D176" s="7">
        <v>34</v>
      </c>
      <c r="E176" s="7">
        <v>230</v>
      </c>
      <c r="F176" s="7">
        <v>19.5</v>
      </c>
      <c r="G176" s="7">
        <v>250</v>
      </c>
      <c r="H176" s="7">
        <v>250</v>
      </c>
      <c r="I176" s="7">
        <v>260</v>
      </c>
      <c r="J176" s="25"/>
      <c r="K176" s="25"/>
      <c r="L176" s="82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</row>
    <row r="177" spans="1:29" ht="16.5" customHeight="1">
      <c r="A177" s="31" t="s">
        <v>198</v>
      </c>
      <c r="B177" s="41" t="s">
        <v>199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25"/>
      <c r="K177" s="25"/>
      <c r="L177" s="82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</row>
    <row r="178" spans="1:29" ht="16.5" customHeight="1">
      <c r="A178" s="31" t="s">
        <v>60</v>
      </c>
      <c r="B178" s="41" t="s">
        <v>139</v>
      </c>
      <c r="C178" s="7">
        <v>102.97</v>
      </c>
      <c r="D178" s="7">
        <v>0</v>
      </c>
      <c r="E178" s="7">
        <v>500</v>
      </c>
      <c r="F178" s="7">
        <v>680</v>
      </c>
      <c r="G178" s="7">
        <v>300</v>
      </c>
      <c r="H178" s="7">
        <v>550</v>
      </c>
      <c r="I178" s="7">
        <v>600</v>
      </c>
      <c r="J178" s="25"/>
      <c r="K178" s="25"/>
      <c r="L178" s="82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</row>
    <row r="179" spans="1:29" ht="16.5" customHeight="1">
      <c r="A179" s="31">
        <v>1111635006</v>
      </c>
      <c r="B179" s="41" t="s">
        <v>139</v>
      </c>
      <c r="C179" s="7">
        <v>0</v>
      </c>
      <c r="D179" s="7">
        <v>0</v>
      </c>
      <c r="E179" s="7">
        <v>0</v>
      </c>
      <c r="F179" s="7">
        <v>5850</v>
      </c>
      <c r="G179" s="7">
        <v>0</v>
      </c>
      <c r="H179" s="7">
        <v>0</v>
      </c>
      <c r="I179" s="7">
        <v>0</v>
      </c>
      <c r="J179" s="25"/>
      <c r="K179" s="25"/>
      <c r="L179" s="82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</row>
    <row r="180" spans="1:29" ht="16.5" customHeight="1">
      <c r="A180" s="31">
        <v>1111637002</v>
      </c>
      <c r="B180" s="41" t="s">
        <v>280</v>
      </c>
      <c r="C180" s="7">
        <v>400</v>
      </c>
      <c r="D180" s="7">
        <v>700</v>
      </c>
      <c r="E180" s="7">
        <v>0</v>
      </c>
      <c r="F180" s="7">
        <v>1000</v>
      </c>
      <c r="G180" s="7">
        <v>0</v>
      </c>
      <c r="H180" s="7">
        <v>0</v>
      </c>
      <c r="I180" s="7">
        <v>0</v>
      </c>
      <c r="J180" s="25"/>
      <c r="K180" s="25"/>
      <c r="L180" s="82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</row>
    <row r="181" spans="1:29" ht="16.5" customHeight="1">
      <c r="A181" s="31" t="s">
        <v>197</v>
      </c>
      <c r="B181" s="41" t="s">
        <v>280</v>
      </c>
      <c r="C181" s="7">
        <v>1450.18</v>
      </c>
      <c r="D181" s="7">
        <v>826.96</v>
      </c>
      <c r="E181" s="7">
        <v>1330</v>
      </c>
      <c r="F181" s="7">
        <v>1300</v>
      </c>
      <c r="G181" s="7">
        <v>1000</v>
      </c>
      <c r="H181" s="7">
        <v>1450</v>
      </c>
      <c r="I181" s="7">
        <v>1550</v>
      </c>
      <c r="J181" s="25"/>
      <c r="K181" s="25"/>
      <c r="L181" s="82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</row>
    <row r="182" spans="1:29" ht="16.5" customHeight="1">
      <c r="A182" s="31" t="s">
        <v>70</v>
      </c>
      <c r="B182" s="6" t="s">
        <v>281</v>
      </c>
      <c r="C182" s="7">
        <v>395.14</v>
      </c>
      <c r="D182" s="7">
        <v>276</v>
      </c>
      <c r="E182" s="7">
        <v>350</v>
      </c>
      <c r="F182" s="7">
        <v>276</v>
      </c>
      <c r="G182" s="7">
        <v>300</v>
      </c>
      <c r="H182" s="7">
        <v>400</v>
      </c>
      <c r="I182" s="7">
        <v>450</v>
      </c>
      <c r="J182" s="25"/>
      <c r="K182" s="25"/>
      <c r="L182" s="82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</row>
    <row r="183" spans="1:29" s="59" customFormat="1" ht="16.5" customHeight="1">
      <c r="A183" s="72" t="s">
        <v>92</v>
      </c>
      <c r="B183" s="101" t="s">
        <v>140</v>
      </c>
      <c r="C183" s="81">
        <f t="shared" ref="C183:I183" si="11">SUM(C167:C182)</f>
        <v>2737.35</v>
      </c>
      <c r="D183" s="81">
        <f t="shared" si="11"/>
        <v>2063.6</v>
      </c>
      <c r="E183" s="81">
        <f t="shared" si="11"/>
        <v>3200</v>
      </c>
      <c r="F183" s="81">
        <f t="shared" si="11"/>
        <v>9411.99</v>
      </c>
      <c r="G183" s="81">
        <f t="shared" si="11"/>
        <v>1880</v>
      </c>
      <c r="H183" s="81">
        <f t="shared" si="11"/>
        <v>2680</v>
      </c>
      <c r="I183" s="81">
        <f t="shared" si="11"/>
        <v>2890</v>
      </c>
      <c r="J183" s="82"/>
      <c r="K183" s="82"/>
      <c r="L183" s="82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</row>
    <row r="184" spans="1:29" ht="16.5" customHeight="1">
      <c r="A184" s="40" t="s">
        <v>60</v>
      </c>
      <c r="B184" s="44" t="s">
        <v>142</v>
      </c>
      <c r="C184" s="7">
        <v>0</v>
      </c>
      <c r="D184" s="7">
        <v>397.15</v>
      </c>
      <c r="E184" s="7">
        <v>300</v>
      </c>
      <c r="F184" s="7">
        <v>0</v>
      </c>
      <c r="G184" s="79">
        <v>200</v>
      </c>
      <c r="H184" s="83">
        <v>250</v>
      </c>
      <c r="I184" s="83">
        <v>300</v>
      </c>
      <c r="J184" s="82"/>
      <c r="K184" s="82"/>
      <c r="L184" s="82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9" ht="16.5" customHeight="1">
      <c r="A185" s="40" t="s">
        <v>62</v>
      </c>
      <c r="B185" s="44" t="s">
        <v>63</v>
      </c>
      <c r="C185" s="7">
        <v>126.26</v>
      </c>
      <c r="D185" s="7">
        <v>217.98</v>
      </c>
      <c r="E185" s="7">
        <v>200</v>
      </c>
      <c r="F185" s="7">
        <v>122.53</v>
      </c>
      <c r="G185" s="79">
        <v>200</v>
      </c>
      <c r="H185" s="83">
        <v>200</v>
      </c>
      <c r="I185" s="83">
        <v>200</v>
      </c>
      <c r="J185" s="82"/>
      <c r="K185" s="82"/>
      <c r="L185" s="82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9" ht="16.5" customHeight="1">
      <c r="A186" s="40" t="s">
        <v>65</v>
      </c>
      <c r="B186" s="44" t="s">
        <v>141</v>
      </c>
      <c r="C186" s="7">
        <v>0</v>
      </c>
      <c r="D186" s="7">
        <v>0</v>
      </c>
      <c r="E186" s="7">
        <v>0</v>
      </c>
      <c r="F186" s="7">
        <v>0</v>
      </c>
      <c r="G186" s="79">
        <v>0</v>
      </c>
      <c r="H186" s="83">
        <v>0</v>
      </c>
      <c r="I186" s="83">
        <v>0</v>
      </c>
      <c r="J186" s="82"/>
      <c r="K186" s="82"/>
      <c r="L186" s="82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9" ht="16.5" customHeight="1">
      <c r="A187" s="40" t="s">
        <v>65</v>
      </c>
      <c r="B187" s="44" t="s">
        <v>143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83">
        <v>0</v>
      </c>
      <c r="I187" s="83">
        <v>0</v>
      </c>
      <c r="J187" s="82"/>
      <c r="K187" s="82"/>
      <c r="L187" s="82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9" s="59" customFormat="1" ht="16.5" customHeight="1">
      <c r="A188" s="102" t="s">
        <v>93</v>
      </c>
      <c r="B188" s="103" t="s">
        <v>144</v>
      </c>
      <c r="C188" s="81">
        <f t="shared" ref="C188:I188" si="12">SUM(C184:C187)</f>
        <v>126.26</v>
      </c>
      <c r="D188" s="81">
        <f>SUM(D184:D187)</f>
        <v>615.13</v>
      </c>
      <c r="E188" s="81">
        <f t="shared" si="12"/>
        <v>500</v>
      </c>
      <c r="F188" s="81">
        <f>SUM(F184:F187)</f>
        <v>122.53</v>
      </c>
      <c r="G188" s="81">
        <f>SUM(G184:G187)</f>
        <v>400</v>
      </c>
      <c r="H188" s="81">
        <f>SUM(H184:H187)</f>
        <v>450</v>
      </c>
      <c r="I188" s="81">
        <f t="shared" si="12"/>
        <v>500</v>
      </c>
      <c r="J188" s="82"/>
      <c r="K188" s="82"/>
      <c r="L188" s="82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9" ht="16.5" customHeight="1">
      <c r="A189" s="40" t="s">
        <v>72</v>
      </c>
      <c r="B189" s="44" t="s">
        <v>145</v>
      </c>
      <c r="C189" s="7">
        <v>87.37</v>
      </c>
      <c r="D189" s="7">
        <v>101.39</v>
      </c>
      <c r="E189" s="7">
        <v>200</v>
      </c>
      <c r="F189" s="7">
        <v>200</v>
      </c>
      <c r="G189" s="7">
        <v>200</v>
      </c>
      <c r="H189" s="83">
        <v>200</v>
      </c>
      <c r="I189" s="83">
        <v>200</v>
      </c>
      <c r="J189" s="82"/>
      <c r="K189" s="82"/>
      <c r="L189" s="82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9" ht="16.5" customHeight="1">
      <c r="A190" s="40" t="s">
        <v>54</v>
      </c>
      <c r="B190" s="44" t="s">
        <v>146</v>
      </c>
      <c r="C190" s="39">
        <v>224.35</v>
      </c>
      <c r="D190" s="39">
        <v>613.62</v>
      </c>
      <c r="E190" s="39">
        <v>600</v>
      </c>
      <c r="F190" s="39">
        <v>1063.44</v>
      </c>
      <c r="G190" s="39">
        <v>600</v>
      </c>
      <c r="H190" s="85">
        <v>650</v>
      </c>
      <c r="I190" s="85">
        <v>700</v>
      </c>
      <c r="J190" s="82"/>
      <c r="K190" s="82"/>
      <c r="L190" s="82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9" ht="16.5" customHeight="1">
      <c r="A191" s="40">
        <v>1111633015</v>
      </c>
      <c r="B191" s="44" t="s">
        <v>318</v>
      </c>
      <c r="C191" s="39">
        <v>0</v>
      </c>
      <c r="D191" s="39">
        <v>1.41</v>
      </c>
      <c r="E191" s="39">
        <v>0</v>
      </c>
      <c r="F191" s="39">
        <v>0</v>
      </c>
      <c r="G191" s="39">
        <v>0</v>
      </c>
      <c r="H191" s="85">
        <v>0</v>
      </c>
      <c r="I191" s="85">
        <v>0</v>
      </c>
      <c r="J191" s="82"/>
      <c r="K191" s="82"/>
      <c r="L191" s="82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9" ht="16.5" customHeight="1">
      <c r="A192" s="40" t="s">
        <v>236</v>
      </c>
      <c r="B192" s="44" t="s">
        <v>237</v>
      </c>
      <c r="C192" s="39">
        <v>144.30000000000001</v>
      </c>
      <c r="D192" s="39">
        <v>104.08</v>
      </c>
      <c r="E192" s="39">
        <v>150</v>
      </c>
      <c r="F192" s="39">
        <v>63.75</v>
      </c>
      <c r="G192" s="39">
        <v>150</v>
      </c>
      <c r="H192" s="85">
        <v>150</v>
      </c>
      <c r="I192" s="85">
        <v>150</v>
      </c>
      <c r="J192" s="82"/>
      <c r="K192" s="82"/>
      <c r="L192" s="82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6.5" customHeight="1">
      <c r="A193" s="40" t="s">
        <v>59</v>
      </c>
      <c r="B193" s="44" t="s">
        <v>147</v>
      </c>
      <c r="C193" s="7">
        <v>0</v>
      </c>
      <c r="D193" s="7">
        <v>0</v>
      </c>
      <c r="E193" s="7">
        <v>0</v>
      </c>
      <c r="F193" s="7">
        <v>0</v>
      </c>
      <c r="G193" s="7">
        <v>50</v>
      </c>
      <c r="H193" s="83">
        <v>50</v>
      </c>
      <c r="I193" s="83">
        <v>50</v>
      </c>
      <c r="J193" s="82"/>
      <c r="K193" s="82"/>
      <c r="L193" s="82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5.75" customHeight="1">
      <c r="A194" s="40" t="s">
        <v>60</v>
      </c>
      <c r="B194" s="41" t="s">
        <v>148</v>
      </c>
      <c r="C194" s="7">
        <v>634.64</v>
      </c>
      <c r="D194" s="7">
        <v>31.16</v>
      </c>
      <c r="E194" s="7">
        <v>850</v>
      </c>
      <c r="F194" s="7">
        <v>2860.75</v>
      </c>
      <c r="G194" s="7">
        <v>300</v>
      </c>
      <c r="H194" s="83">
        <v>750</v>
      </c>
      <c r="I194" s="83">
        <v>750</v>
      </c>
      <c r="J194" s="82"/>
      <c r="K194" s="82"/>
      <c r="L194" s="82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5.75" customHeight="1">
      <c r="A195" s="40">
        <v>1111637004</v>
      </c>
      <c r="B195" s="41" t="s">
        <v>63</v>
      </c>
      <c r="C195" s="183">
        <v>0</v>
      </c>
      <c r="D195" s="183">
        <v>79.67</v>
      </c>
      <c r="E195" s="7">
        <v>0</v>
      </c>
      <c r="F195" s="7">
        <v>0</v>
      </c>
      <c r="G195" s="7">
        <v>0</v>
      </c>
      <c r="H195" s="83">
        <v>0</v>
      </c>
      <c r="I195" s="83">
        <v>0</v>
      </c>
      <c r="J195" s="82"/>
      <c r="K195" s="82"/>
      <c r="L195" s="82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5.75" customHeight="1">
      <c r="A196" s="40" t="s">
        <v>62</v>
      </c>
      <c r="B196" s="41" t="s">
        <v>63</v>
      </c>
      <c r="C196" s="183">
        <v>0</v>
      </c>
      <c r="D196" s="183">
        <v>312.08999999999997</v>
      </c>
      <c r="E196" s="7">
        <v>300</v>
      </c>
      <c r="F196" s="7">
        <v>62</v>
      </c>
      <c r="G196" s="7">
        <v>200</v>
      </c>
      <c r="H196" s="83">
        <v>250</v>
      </c>
      <c r="I196" s="83">
        <v>300</v>
      </c>
      <c r="J196" s="82"/>
      <c r="K196" s="82"/>
      <c r="L196" s="82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5.75" customHeight="1">
      <c r="A197" s="40" t="s">
        <v>70</v>
      </c>
      <c r="B197" s="41" t="s">
        <v>286</v>
      </c>
      <c r="C197" s="7">
        <v>110</v>
      </c>
      <c r="D197" s="7">
        <v>0</v>
      </c>
      <c r="E197" s="7">
        <v>200</v>
      </c>
      <c r="F197" s="7">
        <v>156</v>
      </c>
      <c r="G197" s="7">
        <v>200</v>
      </c>
      <c r="H197" s="83">
        <v>200</v>
      </c>
      <c r="I197" s="83">
        <v>200</v>
      </c>
      <c r="J197" s="82"/>
      <c r="K197" s="82"/>
      <c r="L197" s="82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5.75" customHeight="1">
      <c r="A198" s="40" t="s">
        <v>71</v>
      </c>
      <c r="B198" s="41" t="s">
        <v>287</v>
      </c>
      <c r="C198" s="7">
        <v>464.45</v>
      </c>
      <c r="D198" s="7">
        <v>148.65</v>
      </c>
      <c r="E198" s="7">
        <v>220</v>
      </c>
      <c r="F198" s="7">
        <v>785.06</v>
      </c>
      <c r="G198" s="7">
        <v>250</v>
      </c>
      <c r="H198" s="83">
        <v>300</v>
      </c>
      <c r="I198" s="83">
        <v>350</v>
      </c>
      <c r="J198" s="82"/>
      <c r="K198" s="82"/>
      <c r="L198" s="82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5.75" customHeight="1">
      <c r="A199" s="40" t="s">
        <v>200</v>
      </c>
      <c r="B199" s="41" t="s">
        <v>201</v>
      </c>
      <c r="C199" s="7">
        <v>150</v>
      </c>
      <c r="D199" s="7">
        <v>0</v>
      </c>
      <c r="E199" s="7">
        <v>0</v>
      </c>
      <c r="F199" s="7">
        <v>0</v>
      </c>
      <c r="G199" s="7">
        <v>0</v>
      </c>
      <c r="H199" s="83">
        <v>0</v>
      </c>
      <c r="I199" s="83">
        <v>0</v>
      </c>
      <c r="J199" s="82"/>
      <c r="K199" s="82"/>
      <c r="L199" s="82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5.75" customHeight="1">
      <c r="A200" s="40" t="s">
        <v>47</v>
      </c>
      <c r="B200" s="41" t="s">
        <v>262</v>
      </c>
      <c r="C200" s="7">
        <v>15.4</v>
      </c>
      <c r="D200" s="7">
        <v>0</v>
      </c>
      <c r="E200" s="7">
        <v>0</v>
      </c>
      <c r="F200" s="7">
        <v>21.84</v>
      </c>
      <c r="G200" s="7">
        <v>30</v>
      </c>
      <c r="H200" s="83">
        <v>30</v>
      </c>
      <c r="I200" s="83">
        <v>28</v>
      </c>
      <c r="J200" s="82"/>
      <c r="K200" s="82"/>
      <c r="L200" s="82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5.75" customHeight="1">
      <c r="A201" s="40" t="s">
        <v>48</v>
      </c>
      <c r="B201" s="41" t="s">
        <v>265</v>
      </c>
      <c r="C201" s="7">
        <v>0.88</v>
      </c>
      <c r="D201" s="7">
        <v>0</v>
      </c>
      <c r="E201" s="7">
        <v>0</v>
      </c>
      <c r="F201" s="7">
        <v>1.24</v>
      </c>
      <c r="G201" s="7">
        <v>4</v>
      </c>
      <c r="H201" s="83">
        <v>4</v>
      </c>
      <c r="I201" s="83">
        <v>3</v>
      </c>
      <c r="J201" s="82"/>
      <c r="K201" s="82"/>
      <c r="L201" s="82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5.75" customHeight="1">
      <c r="A202" s="40" t="s">
        <v>49</v>
      </c>
      <c r="B202" s="41" t="s">
        <v>288</v>
      </c>
      <c r="C202" s="7">
        <v>3.3</v>
      </c>
      <c r="D202" s="7">
        <v>0</v>
      </c>
      <c r="E202" s="7">
        <v>0</v>
      </c>
      <c r="F202" s="7">
        <v>0</v>
      </c>
      <c r="G202" s="7">
        <v>6</v>
      </c>
      <c r="H202" s="83">
        <v>6</v>
      </c>
      <c r="I202" s="83">
        <v>6</v>
      </c>
      <c r="J202" s="82"/>
      <c r="K202" s="82"/>
      <c r="L202" s="82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5.75" customHeight="1">
      <c r="A203" s="40" t="s">
        <v>51</v>
      </c>
      <c r="B203" s="41" t="s">
        <v>275</v>
      </c>
      <c r="C203" s="7">
        <v>5.22</v>
      </c>
      <c r="D203" s="7">
        <v>0</v>
      </c>
      <c r="E203" s="7">
        <v>0</v>
      </c>
      <c r="F203" s="7">
        <v>7.41</v>
      </c>
      <c r="G203" s="7">
        <v>10</v>
      </c>
      <c r="H203" s="83">
        <v>10</v>
      </c>
      <c r="I203" s="83">
        <v>10</v>
      </c>
      <c r="J203" s="82"/>
      <c r="K203" s="82"/>
      <c r="L203" s="82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s="59" customFormat="1" ht="16.5" customHeight="1">
      <c r="A204" s="102" t="s">
        <v>94</v>
      </c>
      <c r="B204" s="101" t="s">
        <v>149</v>
      </c>
      <c r="C204" s="81">
        <f t="shared" ref="C204:H204" si="13">SUM(C189:C203)</f>
        <v>1839.9100000000003</v>
      </c>
      <c r="D204" s="81">
        <f t="shared" si="13"/>
        <v>1392.07</v>
      </c>
      <c r="E204" s="81">
        <f t="shared" si="13"/>
        <v>2520</v>
      </c>
      <c r="F204" s="81">
        <f t="shared" si="13"/>
        <v>5221.49</v>
      </c>
      <c r="G204" s="81">
        <f t="shared" si="13"/>
        <v>2000</v>
      </c>
      <c r="H204" s="81">
        <f t="shared" si="13"/>
        <v>2600</v>
      </c>
      <c r="I204" s="81">
        <f>SUM(I189:I199)</f>
        <v>2700</v>
      </c>
      <c r="J204" s="82"/>
      <c r="K204" s="82"/>
      <c r="L204" s="82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s="175" customFormat="1" ht="16.5" customHeight="1">
      <c r="A205" s="171"/>
      <c r="B205" s="172" t="s">
        <v>30</v>
      </c>
      <c r="C205" s="173">
        <f t="shared" ref="C205:I205" si="14">C5</f>
        <v>74281.830000000016</v>
      </c>
      <c r="D205" s="173">
        <f t="shared" si="14"/>
        <v>71344.220000000016</v>
      </c>
      <c r="E205" s="173">
        <f t="shared" si="14"/>
        <v>66460</v>
      </c>
      <c r="F205" s="173">
        <f t="shared" si="14"/>
        <v>89028.010000000009</v>
      </c>
      <c r="G205" s="173">
        <f t="shared" si="14"/>
        <v>78600</v>
      </c>
      <c r="H205" s="173">
        <f t="shared" si="14"/>
        <v>70050</v>
      </c>
      <c r="I205" s="173">
        <f t="shared" si="14"/>
        <v>71350</v>
      </c>
      <c r="J205" s="174"/>
      <c r="K205" s="174"/>
      <c r="L205" s="174"/>
    </row>
    <row r="206" spans="1:26" s="69" customFormat="1" ht="16.5" customHeight="1">
      <c r="A206" s="194"/>
      <c r="B206" s="194"/>
      <c r="C206" s="194"/>
      <c r="D206" s="194"/>
      <c r="E206" s="194"/>
      <c r="F206" s="194"/>
      <c r="G206" s="194"/>
      <c r="H206" s="194"/>
      <c r="I206" s="194"/>
      <c r="J206" s="82"/>
      <c r="K206" s="82"/>
      <c r="L206" s="82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s="69" customFormat="1" ht="16.5" customHeight="1">
      <c r="A207" s="194"/>
      <c r="B207" s="194"/>
      <c r="C207" s="194"/>
      <c r="D207" s="194"/>
      <c r="E207" s="194"/>
      <c r="F207" s="194"/>
      <c r="G207" s="194"/>
      <c r="H207" s="194"/>
      <c r="I207" s="194"/>
      <c r="J207" s="82"/>
      <c r="K207" s="82"/>
      <c r="L207" s="82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s="69" customFormat="1" ht="16.5" customHeight="1">
      <c r="A208" s="194"/>
      <c r="B208" s="194"/>
      <c r="C208" s="194"/>
      <c r="D208" s="194"/>
      <c r="E208" s="194"/>
      <c r="F208" s="194"/>
      <c r="G208" s="194"/>
      <c r="H208" s="194"/>
      <c r="I208" s="194"/>
      <c r="J208" s="82"/>
      <c r="K208" s="82"/>
      <c r="L208" s="82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s="69" customFormat="1" ht="16.5" customHeight="1">
      <c r="A209" s="194"/>
      <c r="B209" s="194"/>
      <c r="C209" s="194"/>
      <c r="D209" s="194"/>
      <c r="E209" s="194"/>
      <c r="F209" s="194"/>
      <c r="G209" s="194"/>
      <c r="H209" s="194"/>
      <c r="I209" s="194"/>
      <c r="J209" s="82"/>
      <c r="K209" s="82"/>
      <c r="L209" s="82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s="69" customFormat="1" ht="16.5" customHeight="1">
      <c r="A210" s="194"/>
      <c r="B210" s="194"/>
      <c r="C210" s="194"/>
      <c r="D210" s="194"/>
      <c r="E210" s="194"/>
      <c r="F210" s="194"/>
      <c r="G210" s="194"/>
      <c r="H210" s="194"/>
      <c r="I210" s="194"/>
      <c r="J210" s="82"/>
      <c r="K210" s="82"/>
      <c r="L210" s="82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s="69" customFormat="1" ht="16.5" customHeight="1">
      <c r="A211" s="194"/>
      <c r="B211" s="194"/>
      <c r="C211" s="194"/>
      <c r="D211" s="194"/>
      <c r="E211" s="194"/>
      <c r="F211" s="194"/>
      <c r="G211" s="194"/>
      <c r="H211" s="194"/>
      <c r="I211" s="194"/>
      <c r="J211" s="82"/>
      <c r="K211" s="82"/>
      <c r="L211" s="82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s="69" customFormat="1" ht="16.5" customHeight="1">
      <c r="A212" s="194"/>
      <c r="B212" s="194"/>
      <c r="C212" s="194"/>
      <c r="D212" s="194"/>
      <c r="E212" s="194"/>
      <c r="F212" s="194"/>
      <c r="G212" s="194"/>
      <c r="H212" s="194"/>
      <c r="I212" s="194"/>
      <c r="J212" s="82"/>
      <c r="K212" s="82"/>
      <c r="L212" s="82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s="142" customFormat="1" ht="16.5" customHeight="1">
      <c r="A213" s="195"/>
      <c r="B213" s="195"/>
      <c r="C213" s="195"/>
      <c r="D213" s="195"/>
      <c r="E213" s="195"/>
      <c r="F213" s="195"/>
      <c r="G213" s="195"/>
      <c r="H213" s="195"/>
      <c r="I213" s="195"/>
      <c r="J213" s="87"/>
      <c r="K213" s="87"/>
      <c r="L213" s="87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s="69" customFormat="1" ht="16.5" customHeight="1">
      <c r="A214" s="194"/>
      <c r="B214" s="194"/>
      <c r="C214" s="194"/>
      <c r="D214" s="194"/>
      <c r="E214" s="194"/>
      <c r="F214" s="194"/>
      <c r="G214" s="194"/>
      <c r="H214" s="194"/>
      <c r="I214" s="194"/>
      <c r="J214" s="82"/>
      <c r="K214" s="82"/>
      <c r="L214" s="82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s="69" customFormat="1" ht="16.5" customHeight="1">
      <c r="A215" s="194"/>
      <c r="B215" s="194"/>
      <c r="C215" s="194"/>
      <c r="D215" s="194"/>
      <c r="E215" s="194"/>
      <c r="F215" s="194"/>
      <c r="G215" s="194"/>
      <c r="H215" s="194"/>
      <c r="I215" s="194"/>
      <c r="J215" s="82"/>
      <c r="K215" s="82"/>
      <c r="L215" s="82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s="142" customFormat="1" ht="16.5" customHeight="1">
      <c r="A216" s="195"/>
      <c r="B216" s="195"/>
      <c r="C216" s="195"/>
      <c r="D216" s="195"/>
      <c r="E216" s="195"/>
      <c r="F216" s="195"/>
      <c r="G216" s="195"/>
      <c r="H216" s="195"/>
      <c r="I216" s="195"/>
      <c r="J216" s="87"/>
      <c r="K216" s="87"/>
      <c r="L216" s="87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s="69" customFormat="1" ht="16.5" customHeight="1">
      <c r="A217" s="194"/>
      <c r="B217" s="194"/>
      <c r="C217" s="194"/>
      <c r="D217" s="194"/>
      <c r="E217" s="194"/>
      <c r="F217" s="194"/>
      <c r="G217" s="194"/>
      <c r="H217" s="194"/>
      <c r="I217" s="194"/>
      <c r="J217" s="82"/>
      <c r="K217" s="82"/>
      <c r="L217" s="82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s="69" customFormat="1" ht="16.5" customHeight="1">
      <c r="A218" s="194"/>
      <c r="B218" s="194"/>
      <c r="C218" s="194"/>
      <c r="D218" s="194"/>
      <c r="E218" s="194"/>
      <c r="F218" s="194"/>
      <c r="G218" s="194"/>
      <c r="H218" s="194"/>
      <c r="I218" s="194"/>
      <c r="J218" s="82"/>
      <c r="K218" s="82"/>
      <c r="L218" s="82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6.5" customHeight="1">
      <c r="A219" s="196"/>
      <c r="B219" s="196"/>
      <c r="C219" s="196"/>
      <c r="D219" s="196"/>
      <c r="E219" s="196"/>
      <c r="F219" s="196"/>
      <c r="G219" s="196"/>
      <c r="H219" s="196"/>
      <c r="I219" s="196"/>
      <c r="J219" s="82"/>
      <c r="K219" s="82"/>
      <c r="L219" s="82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6.5" customHeight="1">
      <c r="J220" s="82"/>
      <c r="K220" s="82"/>
      <c r="L220" s="82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6.5" customHeight="1">
      <c r="J221" s="82"/>
      <c r="K221" s="82"/>
      <c r="L221" s="82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6.5" customHeight="1">
      <c r="J222" s="82"/>
      <c r="K222" s="82"/>
      <c r="L222" s="82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s="71" customFormat="1" ht="15" customHeight="1">
      <c r="A223" s="121" t="s">
        <v>211</v>
      </c>
      <c r="B223" s="111" t="s">
        <v>210</v>
      </c>
      <c r="C223" s="184">
        <v>0</v>
      </c>
      <c r="D223" s="184">
        <v>0</v>
      </c>
      <c r="E223" s="184">
        <v>0</v>
      </c>
      <c r="F223" s="184">
        <v>0</v>
      </c>
      <c r="G223" s="184">
        <v>0</v>
      </c>
      <c r="H223" s="185">
        <v>0</v>
      </c>
      <c r="I223" s="185">
        <v>0</v>
      </c>
      <c r="J223" s="89"/>
      <c r="K223" s="89"/>
      <c r="L223" s="89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4.25" customHeight="1">
      <c r="A224" s="121" t="s">
        <v>308</v>
      </c>
      <c r="B224" s="111" t="s">
        <v>309</v>
      </c>
      <c r="C224" s="184">
        <v>0</v>
      </c>
      <c r="D224" s="184">
        <v>1</v>
      </c>
      <c r="E224" s="184">
        <v>0</v>
      </c>
      <c r="F224" s="184">
        <v>80</v>
      </c>
      <c r="G224" s="184">
        <v>0</v>
      </c>
      <c r="H224" s="185">
        <v>0</v>
      </c>
      <c r="I224" s="185">
        <v>0</v>
      </c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4.1" customHeight="1">
      <c r="A225" s="121">
        <v>2111717002</v>
      </c>
      <c r="B225" s="34" t="s">
        <v>150</v>
      </c>
      <c r="C225" s="184">
        <v>0</v>
      </c>
      <c r="D225" s="184">
        <v>0</v>
      </c>
      <c r="E225" s="184">
        <v>0</v>
      </c>
      <c r="F225" s="180">
        <v>36322.51</v>
      </c>
      <c r="G225" s="184">
        <v>0</v>
      </c>
      <c r="H225" s="185">
        <v>0</v>
      </c>
      <c r="I225" s="185">
        <v>0</v>
      </c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4.1" customHeight="1">
      <c r="A226" s="33" t="s">
        <v>75</v>
      </c>
      <c r="B226" s="34" t="s">
        <v>150</v>
      </c>
      <c r="C226" s="181">
        <v>1500</v>
      </c>
      <c r="D226" s="181">
        <v>930</v>
      </c>
      <c r="E226" s="181">
        <v>0</v>
      </c>
      <c r="F226" s="181">
        <v>1911.72</v>
      </c>
      <c r="G226" s="181">
        <v>0</v>
      </c>
      <c r="H226" s="186">
        <v>0</v>
      </c>
      <c r="I226" s="186">
        <v>0</v>
      </c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4.1" customHeight="1">
      <c r="A227" s="134" t="s">
        <v>320</v>
      </c>
      <c r="B227" s="102" t="s">
        <v>98</v>
      </c>
      <c r="C227" s="182">
        <f>SUM(C223:C226)</f>
        <v>1500</v>
      </c>
      <c r="D227" s="182">
        <f t="shared" ref="D227:H227" si="15">SUM(D223:D226)</f>
        <v>931</v>
      </c>
      <c r="E227" s="182">
        <f t="shared" si="15"/>
        <v>0</v>
      </c>
      <c r="F227" s="182">
        <f t="shared" si="15"/>
        <v>38314.230000000003</v>
      </c>
      <c r="G227" s="182">
        <f t="shared" si="15"/>
        <v>0</v>
      </c>
      <c r="H227" s="182">
        <f t="shared" si="15"/>
        <v>0</v>
      </c>
      <c r="I227" s="182">
        <v>458</v>
      </c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4.1" customHeight="1">
      <c r="A228" s="121" t="s">
        <v>75</v>
      </c>
      <c r="B228" s="111" t="s">
        <v>319</v>
      </c>
      <c r="C228" s="184">
        <v>0</v>
      </c>
      <c r="D228" s="184">
        <v>4156.78</v>
      </c>
      <c r="E228" s="184">
        <v>0</v>
      </c>
      <c r="F228" s="184">
        <v>0</v>
      </c>
      <c r="G228" s="184">
        <v>0</v>
      </c>
      <c r="H228" s="185"/>
      <c r="I228" s="185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4.1" customHeight="1">
      <c r="A229" s="134" t="s">
        <v>321</v>
      </c>
      <c r="B229" s="134" t="s">
        <v>121</v>
      </c>
      <c r="C229" s="182">
        <f>SUM(C228)</f>
        <v>0</v>
      </c>
      <c r="D229" s="182">
        <f t="shared" ref="D229:I229" si="16">SUM(D228)</f>
        <v>4156.78</v>
      </c>
      <c r="E229" s="182">
        <f t="shared" si="16"/>
        <v>0</v>
      </c>
      <c r="F229" s="182">
        <f t="shared" si="16"/>
        <v>0</v>
      </c>
      <c r="G229" s="182">
        <f t="shared" si="16"/>
        <v>0</v>
      </c>
      <c r="H229" s="182">
        <f t="shared" si="16"/>
        <v>0</v>
      </c>
      <c r="I229" s="182">
        <f t="shared" si="16"/>
        <v>0</v>
      </c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4.1" customHeight="1">
      <c r="A230" s="143" t="s">
        <v>308</v>
      </c>
      <c r="B230" s="143" t="s">
        <v>309</v>
      </c>
      <c r="C230" s="187">
        <v>0</v>
      </c>
      <c r="D230" s="187">
        <v>0</v>
      </c>
      <c r="E230" s="187">
        <v>0</v>
      </c>
      <c r="F230" s="187">
        <v>1</v>
      </c>
      <c r="G230" s="187">
        <v>0</v>
      </c>
      <c r="H230" s="187">
        <v>0</v>
      </c>
      <c r="I230" s="187">
        <v>0</v>
      </c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4.1" customHeight="1">
      <c r="A231" s="139"/>
      <c r="B231" s="139"/>
      <c r="C231" s="188"/>
      <c r="D231" s="188"/>
      <c r="E231" s="188"/>
      <c r="F231" s="188"/>
      <c r="G231" s="188"/>
      <c r="H231" s="188"/>
      <c r="I231" s="188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4.1" customHeight="1">
      <c r="A232" s="140" t="s">
        <v>329</v>
      </c>
      <c r="B232" s="140" t="s">
        <v>125</v>
      </c>
      <c r="C232" s="189">
        <f>SUM(C230:C231)</f>
        <v>0</v>
      </c>
      <c r="D232" s="189">
        <f t="shared" ref="D232:I232" si="17">SUM(D230:D231)</f>
        <v>0</v>
      </c>
      <c r="E232" s="189">
        <f t="shared" si="17"/>
        <v>0</v>
      </c>
      <c r="F232" s="189">
        <f t="shared" si="17"/>
        <v>1</v>
      </c>
      <c r="G232" s="189">
        <f t="shared" si="17"/>
        <v>0</v>
      </c>
      <c r="H232" s="189">
        <f t="shared" si="17"/>
        <v>0</v>
      </c>
      <c r="I232" s="189">
        <f t="shared" si="17"/>
        <v>0</v>
      </c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4.1" customHeight="1">
      <c r="A233" s="141" t="s">
        <v>332</v>
      </c>
      <c r="B233" s="141" t="s">
        <v>309</v>
      </c>
      <c r="C233" s="190">
        <v>0</v>
      </c>
      <c r="D233" s="190">
        <v>0</v>
      </c>
      <c r="E233" s="190">
        <v>0</v>
      </c>
      <c r="F233" s="190">
        <v>38</v>
      </c>
      <c r="G233" s="190">
        <v>0</v>
      </c>
      <c r="H233" s="190">
        <v>0</v>
      </c>
      <c r="I233" s="190">
        <v>0</v>
      </c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5.95" customHeight="1">
      <c r="A234" s="138"/>
      <c r="B234" s="138"/>
      <c r="C234" s="191"/>
      <c r="D234" s="191"/>
      <c r="E234" s="191"/>
      <c r="F234" s="191"/>
      <c r="G234" s="191"/>
      <c r="H234" s="191"/>
      <c r="I234" s="191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5.95" customHeight="1">
      <c r="A235" s="140" t="s">
        <v>330</v>
      </c>
      <c r="B235" s="140" t="s">
        <v>331</v>
      </c>
      <c r="C235" s="189">
        <f>SUM(C233:C234)</f>
        <v>0</v>
      </c>
      <c r="D235" s="189">
        <f t="shared" ref="D235:I235" si="18">SUM(D233:D234)</f>
        <v>0</v>
      </c>
      <c r="E235" s="189">
        <f t="shared" si="18"/>
        <v>0</v>
      </c>
      <c r="F235" s="189">
        <f t="shared" si="18"/>
        <v>38</v>
      </c>
      <c r="G235" s="189">
        <f t="shared" si="18"/>
        <v>0</v>
      </c>
      <c r="H235" s="189">
        <f t="shared" si="18"/>
        <v>0</v>
      </c>
      <c r="I235" s="189">
        <f t="shared" si="18"/>
        <v>0</v>
      </c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5.95" customHeight="1">
      <c r="A236" s="70"/>
      <c r="B236" s="68" t="s">
        <v>32</v>
      </c>
      <c r="C236" s="179">
        <f>SUM(C227,C229,C232,C235)</f>
        <v>1500</v>
      </c>
      <c r="D236" s="179">
        <f t="shared" ref="D236:I236" si="19">SUM(D227,D229,D232,D235)</f>
        <v>5087.78</v>
      </c>
      <c r="E236" s="179">
        <f t="shared" si="19"/>
        <v>0</v>
      </c>
      <c r="F236" s="179">
        <f t="shared" si="19"/>
        <v>38353.230000000003</v>
      </c>
      <c r="G236" s="179">
        <f t="shared" si="19"/>
        <v>0</v>
      </c>
      <c r="H236" s="179">
        <f t="shared" si="19"/>
        <v>0</v>
      </c>
      <c r="I236" s="179">
        <f t="shared" si="19"/>
        <v>458</v>
      </c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5.95" customHeight="1">
      <c r="A237" s="135"/>
      <c r="B237" s="136"/>
      <c r="C237" s="192"/>
      <c r="D237" s="192"/>
      <c r="E237" s="192"/>
      <c r="F237" s="192"/>
      <c r="G237" s="192"/>
      <c r="H237" s="192"/>
      <c r="I237" s="192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5.95" customHeight="1">
      <c r="A238" s="135"/>
      <c r="B238" s="136"/>
      <c r="C238" s="192"/>
      <c r="D238" s="192"/>
      <c r="E238" s="192"/>
      <c r="F238" s="192"/>
      <c r="G238" s="192"/>
      <c r="H238" s="192"/>
      <c r="I238" s="192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5.95" customHeight="1">
      <c r="A239" s="135"/>
      <c r="B239" s="136"/>
      <c r="C239" s="192"/>
      <c r="D239" s="192"/>
      <c r="E239" s="192"/>
      <c r="F239" s="192"/>
      <c r="G239" s="192"/>
      <c r="H239" s="192"/>
      <c r="I239" s="192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5.95" customHeight="1">
      <c r="A240" s="70"/>
      <c r="B240" s="68" t="s">
        <v>37</v>
      </c>
      <c r="C240" s="179">
        <v>0</v>
      </c>
      <c r="D240" s="179">
        <v>0</v>
      </c>
      <c r="E240" s="179">
        <v>0</v>
      </c>
      <c r="F240" s="179">
        <v>0</v>
      </c>
      <c r="G240" s="179">
        <v>0</v>
      </c>
      <c r="H240" s="193">
        <v>0</v>
      </c>
      <c r="I240" s="193">
        <v>0</v>
      </c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29.25">
      <c r="A241" s="45"/>
      <c r="B241" s="46" t="s">
        <v>97</v>
      </c>
      <c r="C241" s="47">
        <f t="shared" ref="C241:I241" si="20">C205+C236+C240</f>
        <v>75781.830000000016</v>
      </c>
      <c r="D241" s="47">
        <f t="shared" si="20"/>
        <v>76432.000000000015</v>
      </c>
      <c r="E241" s="47">
        <f t="shared" si="20"/>
        <v>66460</v>
      </c>
      <c r="F241" s="47">
        <f t="shared" si="20"/>
        <v>127381.24000000002</v>
      </c>
      <c r="G241" s="47">
        <f t="shared" si="20"/>
        <v>78600</v>
      </c>
      <c r="H241" s="47">
        <f t="shared" si="20"/>
        <v>70050</v>
      </c>
      <c r="I241" s="47">
        <f t="shared" si="20"/>
        <v>71808</v>
      </c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>
      <c r="A242" s="48"/>
      <c r="B242" s="49"/>
      <c r="C242" s="36"/>
      <c r="D242" s="36"/>
      <c r="E242" s="36"/>
      <c r="F242" s="36"/>
      <c r="G242" s="36"/>
      <c r="H242" s="37"/>
      <c r="I242" s="37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>
      <c r="A243" s="50" t="s">
        <v>205</v>
      </c>
      <c r="B243" s="36"/>
      <c r="C243" s="51"/>
      <c r="D243" s="51"/>
      <c r="E243" s="51"/>
      <c r="F243" s="52"/>
      <c r="G243" s="51"/>
      <c r="H243" s="53"/>
      <c r="I243" s="53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>
      <c r="A244" s="50"/>
      <c r="B244" s="36"/>
      <c r="C244" s="51"/>
      <c r="D244" s="51"/>
      <c r="E244" s="51"/>
      <c r="F244" s="51"/>
      <c r="G244" s="51"/>
      <c r="H244" s="37"/>
      <c r="I244" s="37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>
      <c r="A245" s="36" t="s">
        <v>336</v>
      </c>
      <c r="B245" s="36"/>
      <c r="C245" s="36"/>
      <c r="D245" s="36"/>
      <c r="E245" s="36"/>
      <c r="F245" s="36"/>
      <c r="G245" s="36"/>
      <c r="H245" s="37"/>
      <c r="I245" s="37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>
      <c r="A246" s="36" t="s">
        <v>337</v>
      </c>
      <c r="B246" s="36"/>
      <c r="C246" s="36"/>
      <c r="D246" s="36"/>
      <c r="E246" s="36"/>
      <c r="F246" s="36"/>
      <c r="G246" s="36"/>
      <c r="H246" s="37"/>
      <c r="I246" s="37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>
      <c r="A247" s="36"/>
      <c r="B247" s="37"/>
      <c r="C247" s="53"/>
      <c r="D247" s="53"/>
      <c r="E247" s="53"/>
      <c r="F247" s="37"/>
      <c r="G247" s="37"/>
      <c r="H247" s="37"/>
      <c r="I247" s="37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>
      <c r="A248" s="36" t="s">
        <v>338</v>
      </c>
      <c r="B248" s="37"/>
      <c r="C248" s="37"/>
      <c r="D248" s="37"/>
      <c r="E248" s="37"/>
      <c r="F248" s="37"/>
      <c r="G248" s="37"/>
      <c r="H248" s="37"/>
      <c r="I248" s="37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>
      <c r="A249" s="36" t="s">
        <v>339</v>
      </c>
      <c r="B249" s="37"/>
      <c r="C249" s="37"/>
      <c r="D249" s="37"/>
      <c r="E249" s="37"/>
      <c r="F249" s="37"/>
      <c r="G249" s="37"/>
      <c r="H249" s="37"/>
      <c r="I249" s="37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>
      <c r="A250"/>
      <c r="B250" s="37"/>
      <c r="C250" s="37"/>
      <c r="D250" s="37"/>
      <c r="E250" s="37"/>
      <c r="F250" s="37"/>
      <c r="G250" s="37"/>
      <c r="H250" s="37"/>
      <c r="I250" s="37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>
      <c r="A251" s="37" t="s">
        <v>340</v>
      </c>
      <c r="B251" s="37"/>
      <c r="C251" s="37"/>
      <c r="D251" s="37"/>
      <c r="E251" s="37"/>
      <c r="F251" s="37"/>
      <c r="G251" s="37"/>
      <c r="H251" s="37"/>
      <c r="I251" s="37"/>
    </row>
    <row r="252" spans="1:26">
      <c r="A252" s="37"/>
      <c r="B252" s="37"/>
      <c r="C252" s="37"/>
      <c r="D252" s="37"/>
      <c r="E252" s="37"/>
      <c r="F252" s="37"/>
      <c r="G252" s="37"/>
      <c r="H252" s="37"/>
      <c r="I252" s="37"/>
    </row>
    <row r="253" spans="1:26">
      <c r="A253" s="37"/>
      <c r="B253" s="37"/>
      <c r="C253" s="37"/>
      <c r="D253" s="37"/>
      <c r="E253" s="37"/>
      <c r="F253" s="37"/>
      <c r="G253" s="37"/>
      <c r="H253" s="37"/>
      <c r="I253" s="37"/>
    </row>
    <row r="254" spans="1:26">
      <c r="A254" s="37"/>
      <c r="B254" s="37"/>
      <c r="C254" s="37"/>
      <c r="D254" s="37"/>
      <c r="E254" s="37"/>
      <c r="F254" s="37"/>
      <c r="G254" s="37"/>
      <c r="H254" s="37"/>
      <c r="I254" s="37"/>
    </row>
    <row r="255" spans="1:26">
      <c r="A255" s="37"/>
      <c r="B255" s="37"/>
      <c r="C255" s="37"/>
      <c r="D255" s="37"/>
      <c r="E255" s="37"/>
      <c r="F255" s="37"/>
      <c r="G255" s="37"/>
      <c r="H255" s="37"/>
      <c r="I255" s="37"/>
    </row>
    <row r="256" spans="1:26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9">
      <c r="A257" s="37"/>
      <c r="B257" s="37"/>
      <c r="C257" s="37"/>
      <c r="D257" s="37"/>
      <c r="E257" s="37"/>
      <c r="F257" s="37"/>
      <c r="G257" s="37"/>
      <c r="H257" s="37"/>
      <c r="I257" s="37"/>
    </row>
    <row r="258" spans="1:9">
      <c r="A258" s="54"/>
      <c r="B258" s="54"/>
    </row>
  </sheetData>
  <sheetProtection selectLockedCells="1" selectUnlockedCells="1"/>
  <mergeCells count="2">
    <mergeCell ref="A2:I2"/>
    <mergeCell ref="B6:G6"/>
  </mergeCells>
  <pageMargins left="0.35433070866141736" right="3.937007874015748E-2" top="0.35433070866141736" bottom="0.74803149606299213" header="0.31496062992125984" footer="0.31496062992125984"/>
  <pageSetup paperSize="9" scale="8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Príjmy 2018</vt:lpstr>
      <vt:lpstr>Výdavky 2018</vt:lpstr>
      <vt:lpstr>Hárok2</vt:lpstr>
      <vt:lpstr>Hárok1</vt:lpstr>
      <vt:lpstr>Excel_BuiltIn_Print_Area_1</vt:lpstr>
      <vt:lpstr>'Príjmy 2018'!Oblasť_tlače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DOLNÁKOVÁ Jana</dc:creator>
  <cp:lastModifiedBy>Starosta</cp:lastModifiedBy>
  <cp:lastPrinted>2017-12-19T09:46:12Z</cp:lastPrinted>
  <dcterms:created xsi:type="dcterms:W3CDTF">2015-11-02T12:16:57Z</dcterms:created>
  <dcterms:modified xsi:type="dcterms:W3CDTF">2017-12-19T09:47:08Z</dcterms:modified>
</cp:coreProperties>
</file>